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Лист1" sheetId="4" r:id="rId4"/>
    <sheet name="_params" sheetId="5" state="hidden" r:id="rId5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'Источники'!$F$40</definedName>
    <definedName name="LAST_CELL" localSheetId="1">'Расходы'!$F$120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'Источники'!$A$28</definedName>
    <definedName name="REND_1" localSheetId="1">'Расходы'!$A$121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<sst xmlns="http://schemas.openxmlformats.org/spreadsheetml/2006/main" count="656" uniqueCount="347">
  <si>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</si>
  <si>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</si>
  <si>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</si>
  <si>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</si>
  <si>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</si>
  <si>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</si>
  <si>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</si>
  <si>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</si>
  <si>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</si>
  <si>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</si>
  <si>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</si>
  <si>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</si>
  <si>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</si>
  <si>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</si>
  <si>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Лапшихинский сельский совет</t>
  </si>
  <si>
    <t>Периодичность: годовая</t>
  </si>
  <si>
    <t>Единица измерения: руб.</t>
  </si>
  <si>
    <t>02280133</t>
  </si>
  <si>
    <t>891</t>
  </si>
  <si>
    <t>04603000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</si>
  <si>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</si>
  <si>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</si>
  <si>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</si>
  <si>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</si>
  <si>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</si>
  <si>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</si>
  <si>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</si>
  <si>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</si>
  <si>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</si>
  <si>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</si>
  <si>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</si>
  <si>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</si>
  <si>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</si>
  <si>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</si>
  <si>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</si>
  <si>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</si>
  <si>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</si>
  <si>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</si>
  <si>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</si>
  <si>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</si>
  <si>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</si>
  <si>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</si>
  <si>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</si>
  <si>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</si>
  <si>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</si>
  <si>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</si>
  <si>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</si>
  <si>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</si>
  <si>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</si>
  <si>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</si>
  <si>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</si>
  <si>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</si>
  <si>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</si>
  <si>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</si>
  <si>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</si>
  <si>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</si>
  <si>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</si>
  <si>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</si>
  <si>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</si>
  <si>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</si>
  <si>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</si>
  <si>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</si>
  <si>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</si>
  <si>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</si>
  <si>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</si>
  <si>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</si>
  <si>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</si>
  <si>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</si>
  <si>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</si>
  <si>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</si>
  <si>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</si>
  <si>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</si>
  <si>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</si>
  <si>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</si>
  <si>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</si>
  <si>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</si>
  <si>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</si>
  <si>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</si>
  <si>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</si>
  <si>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</si>
  <si>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</si>
  <si>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</si>
  <si>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</si>
  <si>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</si>
  <si>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</si>
  <si>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</si>
  <si>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</si>
  <si>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</si>
  <si>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</si>
  <si>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</si>
  <si>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</si>
  <si>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ПРОЧИЕ НЕНАЛОГОВЫЕ ДОХОДЫ</t>
  </si>
  <si>
    <t>813 11700000000000000</t>
  </si>
  <si>
    <t>Средства самообложения граждан</t>
  </si>
  <si>
    <t>813 11714000000000150</t>
  </si>
  <si>
    <t>Средства самообложения граждан, зачисляемые в бюджеты сельских поселений</t>
  </si>
  <si>
    <t>813 11714030100000150</t>
  </si>
  <si>
    <t>БЕЗВОЗМЕЗДНЫЕ ПОСТУПЛЕНИЯ</t>
  </si>
  <si>
    <t>813 20000000000000000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</si>
  <si>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</si>
  <si>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</si>
  <si>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</si>
  <si>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</si>
  <si>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</si>
  <si>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</si>
  <si>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</si>
  <si>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813 20215001100000150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</si>
  <si>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</si>
  <si>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</si>
  <si>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</si>
  <si>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813 20216001100000150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</si>
  <si>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</si>
  <si>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</si>
  <si>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</si>
  <si>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</si>
  <si>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</si>
  <si>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</si>
  <si>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</si>
  <si>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</si>
  <si>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</si>
  <si>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</si>
  <si>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</si>
  <si>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</si>
  <si>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</si>
  <si>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</si>
  <si>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</si>
  <si>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</si>
  <si>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</si>
  <si>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813 21800000000000000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</si>
  <si>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</si>
  <si>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813 21800000000000150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</si>
  <si>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</si>
  <si>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813 21800000100000150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</si>
  <si>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</si>
  <si>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813 21860010100000150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</si>
  <si>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</si>
  <si>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</si>
  <si>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</si>
  <si>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</si>
  <si>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</si>
  <si>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</si>
  <si>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</si>
  <si>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</si>
  <si>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</si>
  <si>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</si>
  <si>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</si>
  <si>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</si>
  <si>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</si>
  <si>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</si>
  <si>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</si>
  <si>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</si>
  <si>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</si>
  <si>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</si>
  <si>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</si>
  <si>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</si>
  <si>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</si>
  <si>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</si>
  <si>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</si>
  <si>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</si>
  <si>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</si>
  <si>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</si>
  <si>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</si>
  <si>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</si>
  <si>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</si>
  <si>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</si>
  <si>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</si>
  <si>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</si>
  <si>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</si>
  <si>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</si>
  <si>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</si>
  <si>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</si>
  <si>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</si>
  <si>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</si>
  <si>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</si>
  <si>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</si>
  <si>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</si>
  <si>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</si>
  <si>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</si>
  <si>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</si>
  <si>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</si>
  <si>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</si>
  <si>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</si>
  <si>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</si>
  <si>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</si>
  <si>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</si>
  <si>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</si>
  <si>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</si>
  <si>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</si>
  <si>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</si>
  <si>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</si>
  <si>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</si>
  <si>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</si>
  <si>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</si>
  <si>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</si>
  <si>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</si>
  <si>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</si>
  <si>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</si>
  <si>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</si>
  <si>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</si>
  <si>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</si>
  <si>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</si>
  <si>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</si>
  <si>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</si>
  <si>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</si>
  <si>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</si>
  <si>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</si>
  <si>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</si>
  <si>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</si>
  <si>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</si>
  <si>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</si>
  <si>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</si>
  <si>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</si>
  <si>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</si>
  <si>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</si>
  <si>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</si>
  <si>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</si>
  <si>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</si>
  <si>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</si>
  <si>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</si>
  <si>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</si>
  <si>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</si>
  <si>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</si>
  <si>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</si>
  <si>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</si>
  <si>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</si>
  <si>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</si>
  <si>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</si>
  <si>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</si>
  <si>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</si>
  <si>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</si>
  <si>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</si>
  <si>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</si>
  <si>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</si>
  <si>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</si>
  <si>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</si>
  <si>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</si>
  <si>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</si>
  <si>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</si>
  <si>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</si>
  <si>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</si>
  <si>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</si>
  <si>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</si>
  <si>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</si>
  <si>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</si>
  <si>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</si>
  <si>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</si>
  <si>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</si>
  <si>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</si>
  <si>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</si>
  <si>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</si>
  <si>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</si>
  <si>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</si>
  <si>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</si>
  <si>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</si>
  <si>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</si>
  <si>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</si>
  <si>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</si>
  <si>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</si>
  <si>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</si>
  <si>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</si>
  <si>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</si>
  <si>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</si>
  <si>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</si>
  <si>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</si>
  <si>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</si>
  <si>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</si>
  <si>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</si>
  <si>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</si>
  <si>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</si>
  <si>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</si>
  <si>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</si>
  <si>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</si>
  <si>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</si>
  <si>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</si>
  <si>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</si>
  <si>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</si>
  <si>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</si>
  <si>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</si>
  <si>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</si>
  <si>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</si>
  <si>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</si>
  <si>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</si>
  <si>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</si>
  <si>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</si>
  <si>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</si>
  <si>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</si>
  <si>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</si>
  <si>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</si>
  <si>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</si>
  <si>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</si>
  <si>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</si>
  <si>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</si>
  <si>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</si>
  <si>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</si>
  <si>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</si>
  <si>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</si>
  <si>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</si>
  <si>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</si>
  <si>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</si>
  <si>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</si>
  <si>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</si>
  <si>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</si>
  <si>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</si>
  <si>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</si>
  <si>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</si>
  <si>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</si>
  <si>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</si>
  <si>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</si>
  <si>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</si>
  <si>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</si>
  <si>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</si>
  <si>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</si>
  <si>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</si>
  <si>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</si>
  <si>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</si>
  <si>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</si>
  <si>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</si>
  <si>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</si>
  <si>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</si>
  <si>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</si>
  <si>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</si>
  <si>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</si>
  <si>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</si>
  <si>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</si>
  <si>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</si>
  <si>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</si>
  <si>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</si>
  <si>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</si>
  <si>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</si>
  <si>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</si>
  <si>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</si>
  <si>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</si>
  <si>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            </t>
  </si>
  <si>
    <t>Форма 0503117  с.3</t>
  </si>
  <si>
    <t>3. Источники финансирования дефицита бюджетов</t>
  </si>
  <si>
    <t>Наименование показателя</t>
  </si>
  <si>
    <t>Код стро-ки</t>
  </si>
  <si>
    <t>Код источника финансирования по КИВФ</t>
  </si>
  <si>
    <t>Источники финансирования, утвержденные сводной бюджетной росписью</t>
  </si>
  <si>
    <t>%BEG_DATA%</t>
  </si>
  <si>
    <t>Всего:</t>
  </si>
  <si>
    <t>Глава сельсовета</t>
  </si>
  <si>
    <t>О.А. Шмырь</t>
  </si>
  <si>
    <t>Главный бухгалтер</t>
  </si>
  <si>
    <t>Е.В.Степанова</t>
  </si>
  <si>
    <t>Администрация Лапшихинского сельсовета Ачинского района Красноярского края</t>
  </si>
  <si>
    <t>813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</si>
</sst>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"/>
  </numFmts>
  <fonts count="4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8"/>
      <name val="Arial Cyr"/>
      <family val="2"/>
    </font>
    <font>
      <sz val="6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5" fillId="0" borderId="0" xfId="52" applyNumberFormat="1" applyFont="1" applyAlignment="1">
      <alignment horizontal="left" vertical="top"/>
      <protection/>
    </xf>
    <xf numFmtId="49" fontId="1" fillId="0" borderId="0" xfId="52" applyNumberFormat="1" applyFont="1" applyAlignment="1">
      <alignment horizontal="left" vertical="top"/>
      <protection/>
    </xf>
    <xf numFmtId="49" fontId="5" fillId="0" borderId="0" xfId="52" applyNumberFormat="1" applyFont="1" applyAlignment="1">
      <alignment horizontal="left"/>
      <protection/>
    </xf>
    <xf numFmtId="49" fontId="2" fillId="0" borderId="0" xfId="52" applyNumberFormat="1" applyFont="1" applyAlignment="1">
      <alignment horizontal="left" vertical="center"/>
      <protection/>
    </xf>
    <xf numFmtId="49" fontId="2" fillId="0" borderId="0" xfId="52" applyNumberFormat="1" applyFont="1" applyAlignment="1">
      <alignment horizontal="right" vertical="center"/>
      <protection/>
    </xf>
    <xf numFmtId="49" fontId="6" fillId="0" borderId="0" xfId="52" applyNumberFormat="1" applyFont="1" applyAlignment="1">
      <alignment horizontal="left" vertical="center"/>
      <protection/>
    </xf>
    <xf numFmtId="49" fontId="7" fillId="0" borderId="48" xfId="52" applyNumberFormat="1" applyFont="1" applyBorder="1" applyAlignment="1">
      <alignment horizontal="center" vertical="center" wrapText="1"/>
      <protection/>
    </xf>
    <xf numFmtId="49" fontId="7" fillId="0" borderId="49" xfId="52" applyNumberFormat="1" applyFont="1" applyBorder="1" applyAlignment="1">
      <alignment horizontal="center" vertical="center" wrapText="1"/>
      <protection/>
    </xf>
    <xf numFmtId="49" fontId="7" fillId="0" borderId="50" xfId="52" applyNumberFormat="1" applyFont="1" applyBorder="1" applyAlignment="1">
      <alignment horizontal="center" vertical="center" wrapText="1"/>
      <protection/>
    </xf>
    <xf numFmtId="49" fontId="2" fillId="0" borderId="22" xfId="52" applyNumberFormat="1" applyFont="1" applyBorder="1" applyAlignment="1">
      <alignment horizontal="center" vertical="center" wrapText="1"/>
      <protection/>
    </xf>
    <xf numFmtId="49" fontId="2" fillId="0" borderId="48" xfId="52" applyNumberFormat="1" applyFont="1" applyBorder="1" applyAlignment="1">
      <alignment horizontal="center" vertical="center" wrapText="1"/>
      <protection/>
    </xf>
    <xf numFmtId="49" fontId="2" fillId="0" borderId="51" xfId="52" applyNumberFormat="1" applyFont="1" applyBorder="1" applyAlignment="1">
      <alignment horizontal="center" vertical="center" wrapText="1"/>
      <protection/>
    </xf>
    <xf numFmtId="49" fontId="2" fillId="0" borderId="49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49" fontId="2" fillId="0" borderId="22" xfId="52" applyNumberFormat="1" applyFont="1" applyBorder="1" applyAlignment="1">
      <alignment horizontal="left" vertical="center" wrapText="1"/>
      <protection/>
    </xf>
    <xf numFmtId="174" fontId="2" fillId="0" borderId="22" xfId="52" applyNumberFormat="1" applyFont="1" applyBorder="1" applyAlignment="1">
      <alignment horizontal="right" vertical="center"/>
      <protection/>
    </xf>
    <xf numFmtId="49" fontId="2" fillId="0" borderId="22" xfId="52" applyNumberFormat="1" applyFont="1" applyBorder="1" applyAlignment="1">
      <alignment horizontal="left" vertical="center"/>
      <protection/>
    </xf>
    <xf numFmtId="4" fontId="8" fillId="0" borderId="22" xfId="52" applyNumberFormat="1" applyFont="1" applyBorder="1" applyAlignment="1">
      <alignment horizontal="right" vertical="center"/>
      <protection/>
    </xf>
    <xf numFmtId="4" fontId="8" fillId="0" borderId="22" xfId="52" applyNumberFormat="1" applyFont="1" applyBorder="1" applyAlignment="1">
      <alignment horizontal="right" vertical="center"/>
      <protection/>
    </xf>
    <xf numFmtId="49" fontId="9" fillId="0" borderId="22" xfId="52" applyNumberFormat="1" applyFont="1" applyBorder="1" applyAlignment="1">
      <alignment horizontal="right" vertical="center" wrapText="1"/>
      <protection/>
    </xf>
    <xf numFmtId="4" fontId="9" fillId="0" borderId="22" xfId="52" applyNumberFormat="1" applyFont="1" applyBorder="1" applyAlignment="1">
      <alignment horizontal="right" vertical="center"/>
      <protection/>
    </xf>
    <xf numFmtId="49" fontId="2" fillId="0" borderId="0" xfId="52" applyNumberFormat="1" applyFont="1" applyAlignment="1">
      <alignment horizontal="left" vertical="top" wrapText="1"/>
      <protection/>
    </xf>
    <xf numFmtId="174" fontId="2" fillId="0" borderId="0" xfId="52" applyNumberFormat="1" applyFont="1" applyAlignment="1">
      <alignment horizontal="right" vertical="top"/>
      <protection/>
    </xf>
    <xf numFmtId="49" fontId="2" fillId="0" borderId="0" xfId="52" applyNumberFormat="1" applyFont="1" applyAlignment="1">
      <alignment horizontal="left" vertical="top"/>
      <protection/>
    </xf>
    <xf numFmtId="4" fontId="2" fillId="0" borderId="0" xfId="52" applyNumberFormat="1" applyFont="1" applyAlignment="1">
      <alignment horizontal="right" vertical="top"/>
      <protection/>
    </xf>
    <xf numFmtId="49" fontId="10" fillId="0" borderId="0" xfId="52" applyNumberFormat="1" applyFont="1" applyAlignment="1">
      <alignment horizontal="left" vertical="top" wrapText="1"/>
      <protection/>
    </xf>
    <xf numFmtId="4" fontId="10" fillId="0" borderId="0" xfId="52" applyNumberFormat="1" applyFont="1" applyAlignment="1">
      <alignment vertical="top"/>
      <protection/>
    </xf>
    <xf numFmtId="4" fontId="11" fillId="0" borderId="0" xfId="52" applyNumberFormat="1" applyFont="1" applyAlignment="1">
      <alignment horizontal="right" vertical="top"/>
      <protection/>
    </xf>
    <xf numFmtId="174" fontId="10" fillId="0" borderId="0" xfId="52" applyNumberFormat="1" applyFont="1" applyAlignment="1">
      <alignment horizontal="right" vertical="top"/>
      <protection/>
    </xf>
    <xf numFmtId="49" fontId="10" fillId="0" borderId="0" xfId="52" applyNumberFormat="1" applyFont="1" applyAlignment="1">
      <alignment horizontal="left" vertical="top"/>
      <protection/>
    </xf>
    <xf numFmtId="4" fontId="10" fillId="0" borderId="0" xfId="52" applyNumberFormat="1" applyFont="1" applyAlignment="1">
      <alignment horizontal="right" vertical="top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left" wrapText="1"/>
      <protection/>
    </xf>
    <xf numFmtId="49" fontId="3" fillId="0" borderId="57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10" fillId="0" borderId="0" xfId="52" applyNumberFormat="1" applyFont="1" applyAlignment="1">
      <alignment horizontal="left" vertical="top" wrapText="1"/>
      <protection/>
    </xf>
    <xf numFmtId="0" fontId="0" fillId="0" borderId="0" xfId="0" applyAlignment="1">
      <alignment horizontal="right" vertical="top"/>
    </xf>
    <xf numFmtId="49" fontId="7" fillId="0" borderId="48" xfId="52" applyNumberFormat="1" applyFont="1" applyBorder="1" applyAlignment="1">
      <alignment horizontal="center" vertical="center" wrapText="1"/>
      <protection/>
    </xf>
    <xf numFmtId="49" fontId="7" fillId="0" borderId="51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.117 на 01.06.20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19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43">
      <selection activeCell="E62" sqref="E6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8"/>
      <c r="B1" s="138"/>
      <c r="C1" s="138"/>
      <c r="D1" s="138"/>
      <c r="E1" s="2"/>
      <c r="F1" s="2"/>
    </row>
    <row r="2" spans="1:6" ht="16.5" customHeight="1">
      <c r="A2" s="138" t="s">
        <v>0</v>
      </c>
      <c r="B2" s="138"/>
      <c r="C2" s="138"/>
      <c r="D2" s="13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9" t="s">
        <v>5</v>
      </c>
      <c r="B4" s="139"/>
      <c r="C4" s="139"/>
      <c r="D4" s="13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 customHeight="1">
      <c r="A6" s="12" t="s">
        <v>8</v>
      </c>
      <c r="B6" s="140" t="s">
        <v>345</v>
      </c>
      <c r="C6" s="141"/>
      <c r="D6" s="141"/>
      <c r="E6" s="3" t="s">
        <v>9</v>
      </c>
      <c r="F6" s="11" t="s">
        <v>346</v>
      </c>
    </row>
    <row r="7" spans="1:6" ht="12.75">
      <c r="A7" s="12" t="s">
        <v>10</v>
      </c>
      <c r="B7" s="142" t="s">
        <v>14</v>
      </c>
      <c r="C7" s="142"/>
      <c r="D7" s="14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38" t="s">
        <v>20</v>
      </c>
      <c r="B10" s="138"/>
      <c r="C10" s="138"/>
      <c r="D10" s="138"/>
      <c r="E10" s="1"/>
      <c r="F10" s="18"/>
    </row>
    <row r="11" spans="1:6" ht="3.75" customHeight="1">
      <c r="A11" s="132" t="s">
        <v>21</v>
      </c>
      <c r="B11" s="126" t="s">
        <v>22</v>
      </c>
      <c r="C11" s="126" t="s">
        <v>23</v>
      </c>
      <c r="D11" s="129" t="s">
        <v>24</v>
      </c>
      <c r="E11" s="129" t="s">
        <v>25</v>
      </c>
      <c r="F11" s="135" t="s">
        <v>26</v>
      </c>
    </row>
    <row r="12" spans="1:6" ht="3" customHeight="1">
      <c r="A12" s="133"/>
      <c r="B12" s="127"/>
      <c r="C12" s="127"/>
      <c r="D12" s="130"/>
      <c r="E12" s="130"/>
      <c r="F12" s="136"/>
    </row>
    <row r="13" spans="1:6" ht="3" customHeight="1">
      <c r="A13" s="133"/>
      <c r="B13" s="127"/>
      <c r="C13" s="127"/>
      <c r="D13" s="130"/>
      <c r="E13" s="130"/>
      <c r="F13" s="136"/>
    </row>
    <row r="14" spans="1:6" ht="3" customHeight="1">
      <c r="A14" s="133"/>
      <c r="B14" s="127"/>
      <c r="C14" s="127"/>
      <c r="D14" s="130"/>
      <c r="E14" s="130"/>
      <c r="F14" s="136"/>
    </row>
    <row r="15" spans="1:6" ht="3" customHeight="1">
      <c r="A15" s="133"/>
      <c r="B15" s="127"/>
      <c r="C15" s="127"/>
      <c r="D15" s="130"/>
      <c r="E15" s="130"/>
      <c r="F15" s="136"/>
    </row>
    <row r="16" spans="1:6" ht="3" customHeight="1">
      <c r="A16" s="133"/>
      <c r="B16" s="127"/>
      <c r="C16" s="127"/>
      <c r="D16" s="130"/>
      <c r="E16" s="130"/>
      <c r="F16" s="136"/>
    </row>
    <row r="17" spans="1:6" ht="23.25" customHeight="1">
      <c r="A17" s="134"/>
      <c r="B17" s="128"/>
      <c r="C17" s="128"/>
      <c r="D17" s="131"/>
      <c r="E17" s="131"/>
      <c r="F17" s="13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9488838.11</v>
      </c>
      <c r="E19" s="29">
        <v>1622108.22</v>
      </c>
      <c r="F19" s="28">
        <f>IF(OR(D19="-",IF(E19="-",0,E19)&gt;=IF(D19="-",0,D19)),"-",IF(D19="-",0,D19)-IF(E19="-",0,E19))</f>
        <v>7866729.89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580400</v>
      </c>
      <c r="E21" s="38">
        <v>150321.11</v>
      </c>
      <c r="F21" s="39">
        <f aca="true" t="shared" si="0" ref="F21:F52">IF(OR(D21="-",IF(E21="-",0,E21)&gt;=IF(D21="-",0,D21)),"-",IF(D21="-",0,D21)-IF(E21="-",0,E21))</f>
        <v>430078.89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101600</v>
      </c>
      <c r="E22" s="38">
        <v>23553.4</v>
      </c>
      <c r="F22" s="39">
        <f t="shared" si="0"/>
        <v>78046.6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101600</v>
      </c>
      <c r="E23" s="38">
        <v>23553.4</v>
      </c>
      <c r="F23" s="39">
        <f t="shared" si="0"/>
        <v>78046.6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101300</v>
      </c>
      <c r="E24" s="38">
        <v>23553.4</v>
      </c>
      <c r="F24" s="39">
        <f t="shared" si="0"/>
        <v>77746.6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101300</v>
      </c>
      <c r="E25" s="38">
        <v>23553</v>
      </c>
      <c r="F25" s="39">
        <f t="shared" si="0"/>
        <v>77747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0.4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300</v>
      </c>
      <c r="E27" s="38" t="s">
        <v>46</v>
      </c>
      <c r="F27" s="39">
        <f t="shared" si="0"/>
        <v>300</v>
      </c>
    </row>
    <row r="28" spans="1:6" ht="67.5">
      <c r="A28" s="35" t="s">
        <v>49</v>
      </c>
      <c r="B28" s="36" t="s">
        <v>31</v>
      </c>
      <c r="C28" s="37" t="s">
        <v>50</v>
      </c>
      <c r="D28" s="38">
        <v>300</v>
      </c>
      <c r="E28" s="38" t="s">
        <v>46</v>
      </c>
      <c r="F28" s="39">
        <f t="shared" si="0"/>
        <v>300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231800</v>
      </c>
      <c r="E29" s="38">
        <v>59767.69</v>
      </c>
      <c r="F29" s="39">
        <f t="shared" si="0"/>
        <v>172032.31</v>
      </c>
    </row>
    <row r="30" spans="1:6" ht="22.5">
      <c r="A30" s="35" t="s">
        <v>53</v>
      </c>
      <c r="B30" s="36" t="s">
        <v>31</v>
      </c>
      <c r="C30" s="37" t="s">
        <v>54</v>
      </c>
      <c r="D30" s="38">
        <v>231800</v>
      </c>
      <c r="E30" s="38">
        <v>59767.69</v>
      </c>
      <c r="F30" s="39">
        <f t="shared" si="0"/>
        <v>172032.31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104800</v>
      </c>
      <c r="E31" s="38">
        <v>28703.71</v>
      </c>
      <c r="F31" s="39">
        <f t="shared" si="0"/>
        <v>76096.29000000001</v>
      </c>
    </row>
    <row r="32" spans="1:6" ht="101.25">
      <c r="A32" s="40" t="s">
        <v>57</v>
      </c>
      <c r="B32" s="36" t="s">
        <v>31</v>
      </c>
      <c r="C32" s="37" t="s">
        <v>58</v>
      </c>
      <c r="D32" s="38">
        <v>104800</v>
      </c>
      <c r="E32" s="38">
        <v>28703.71</v>
      </c>
      <c r="F32" s="39">
        <f t="shared" si="0"/>
        <v>76096.29000000001</v>
      </c>
    </row>
    <row r="33" spans="1:6" ht="78.75">
      <c r="A33" s="40" t="s">
        <v>59</v>
      </c>
      <c r="B33" s="36" t="s">
        <v>31</v>
      </c>
      <c r="C33" s="37" t="s">
        <v>60</v>
      </c>
      <c r="D33" s="38">
        <v>600</v>
      </c>
      <c r="E33" s="38">
        <v>183.93</v>
      </c>
      <c r="F33" s="39">
        <f t="shared" si="0"/>
        <v>416.07</v>
      </c>
    </row>
    <row r="34" spans="1:6" ht="112.5">
      <c r="A34" s="40" t="s">
        <v>61</v>
      </c>
      <c r="B34" s="36" t="s">
        <v>31</v>
      </c>
      <c r="C34" s="37" t="s">
        <v>62</v>
      </c>
      <c r="D34" s="38">
        <v>600</v>
      </c>
      <c r="E34" s="38">
        <v>183.93</v>
      </c>
      <c r="F34" s="39">
        <f t="shared" si="0"/>
        <v>416.07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139500</v>
      </c>
      <c r="E35" s="38">
        <v>34731.02</v>
      </c>
      <c r="F35" s="39">
        <f t="shared" si="0"/>
        <v>104768.98000000001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139500</v>
      </c>
      <c r="E36" s="38">
        <v>34731.02</v>
      </c>
      <c r="F36" s="39">
        <f t="shared" si="0"/>
        <v>104768.98000000001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-13100</v>
      </c>
      <c r="E37" s="38">
        <v>-3850.97</v>
      </c>
      <c r="F37" s="39" t="str">
        <f t="shared" si="0"/>
        <v>-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-13100</v>
      </c>
      <c r="E38" s="38">
        <v>-3850.97</v>
      </c>
      <c r="F38" s="39" t="str">
        <f t="shared" si="0"/>
        <v>-</v>
      </c>
    </row>
    <row r="39" spans="1:6" ht="12.75">
      <c r="A39" s="35" t="s">
        <v>71</v>
      </c>
      <c r="B39" s="36" t="s">
        <v>31</v>
      </c>
      <c r="C39" s="37" t="s">
        <v>72</v>
      </c>
      <c r="D39" s="38">
        <v>237000</v>
      </c>
      <c r="E39" s="38">
        <v>67000.02</v>
      </c>
      <c r="F39" s="39">
        <f t="shared" si="0"/>
        <v>169999.97999999998</v>
      </c>
    </row>
    <row r="40" spans="1:6" ht="12.75">
      <c r="A40" s="35" t="s">
        <v>73</v>
      </c>
      <c r="B40" s="36" t="s">
        <v>31</v>
      </c>
      <c r="C40" s="37" t="s">
        <v>74</v>
      </c>
      <c r="D40" s="38">
        <v>21400</v>
      </c>
      <c r="E40" s="38">
        <v>3355.57</v>
      </c>
      <c r="F40" s="39">
        <f t="shared" si="0"/>
        <v>18044.43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21400</v>
      </c>
      <c r="E41" s="38">
        <v>3355.57</v>
      </c>
      <c r="F41" s="39">
        <f t="shared" si="0"/>
        <v>18044.43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21400</v>
      </c>
      <c r="E42" s="38">
        <v>3270.74</v>
      </c>
      <c r="F42" s="39">
        <f t="shared" si="0"/>
        <v>18129.260000000002</v>
      </c>
    </row>
    <row r="43" spans="1:6" ht="4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84.83</v>
      </c>
      <c r="F43" s="39" t="str">
        <f t="shared" si="0"/>
        <v>-</v>
      </c>
    </row>
    <row r="44" spans="1:6" ht="12.75">
      <c r="A44" s="35" t="s">
        <v>81</v>
      </c>
      <c r="B44" s="36" t="s">
        <v>31</v>
      </c>
      <c r="C44" s="37" t="s">
        <v>82</v>
      </c>
      <c r="D44" s="38">
        <v>215600</v>
      </c>
      <c r="E44" s="38">
        <v>63644.45</v>
      </c>
      <c r="F44" s="39">
        <f t="shared" si="0"/>
        <v>151955.55</v>
      </c>
    </row>
    <row r="45" spans="1:6" ht="12.75">
      <c r="A45" s="35" t="s">
        <v>83</v>
      </c>
      <c r="B45" s="36" t="s">
        <v>31</v>
      </c>
      <c r="C45" s="37" t="s">
        <v>84</v>
      </c>
      <c r="D45" s="38">
        <v>59200</v>
      </c>
      <c r="E45" s="38">
        <v>50537</v>
      </c>
      <c r="F45" s="39">
        <f t="shared" si="0"/>
        <v>8663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59200</v>
      </c>
      <c r="E46" s="38">
        <v>50537</v>
      </c>
      <c r="F46" s="39">
        <f t="shared" si="0"/>
        <v>8663</v>
      </c>
    </row>
    <row r="47" spans="1:6" ht="12.75">
      <c r="A47" s="35" t="s">
        <v>87</v>
      </c>
      <c r="B47" s="36" t="s">
        <v>31</v>
      </c>
      <c r="C47" s="37" t="s">
        <v>88</v>
      </c>
      <c r="D47" s="38">
        <v>156400</v>
      </c>
      <c r="E47" s="38">
        <v>13107.45</v>
      </c>
      <c r="F47" s="39">
        <f t="shared" si="0"/>
        <v>143292.55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156400</v>
      </c>
      <c r="E48" s="38">
        <v>13107.45</v>
      </c>
      <c r="F48" s="39">
        <f t="shared" si="0"/>
        <v>143292.55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10000</v>
      </c>
      <c r="E49" s="38" t="s">
        <v>46</v>
      </c>
      <c r="F49" s="39">
        <f t="shared" si="0"/>
        <v>10000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10000</v>
      </c>
      <c r="E50" s="38" t="s">
        <v>46</v>
      </c>
      <c r="F50" s="39">
        <f t="shared" si="0"/>
        <v>10000</v>
      </c>
    </row>
    <row r="51" spans="1:6" ht="22.5">
      <c r="A51" s="35" t="s">
        <v>95</v>
      </c>
      <c r="B51" s="36" t="s">
        <v>31</v>
      </c>
      <c r="C51" s="37" t="s">
        <v>96</v>
      </c>
      <c r="D51" s="38">
        <v>10000</v>
      </c>
      <c r="E51" s="38" t="s">
        <v>46</v>
      </c>
      <c r="F51" s="39">
        <f t="shared" si="0"/>
        <v>10000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8908438.11</v>
      </c>
      <c r="E52" s="38">
        <v>1471787.11</v>
      </c>
      <c r="F52" s="39">
        <f t="shared" si="0"/>
        <v>7436650.999999999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8853290</v>
      </c>
      <c r="E53" s="38">
        <v>1416639</v>
      </c>
      <c r="F53" s="39">
        <f aca="true" t="shared" si="1" ref="F53:F70">IF(OR(D53="-",IF(E53="-",0,E53)&gt;=IF(D53="-",0,D53)),"-",IF(D53="-",0,D53)-IF(E53="-",0,E53))</f>
        <v>7436651</v>
      </c>
    </row>
    <row r="54" spans="1:6" ht="22.5">
      <c r="A54" s="35" t="s">
        <v>101</v>
      </c>
      <c r="B54" s="36" t="s">
        <v>31</v>
      </c>
      <c r="C54" s="37" t="s">
        <v>102</v>
      </c>
      <c r="D54" s="38">
        <v>3429400</v>
      </c>
      <c r="E54" s="38">
        <v>659200</v>
      </c>
      <c r="F54" s="39">
        <f t="shared" si="1"/>
        <v>2770200</v>
      </c>
    </row>
    <row r="55" spans="1:6" ht="12.75">
      <c r="A55" s="35" t="s">
        <v>103</v>
      </c>
      <c r="B55" s="36" t="s">
        <v>31</v>
      </c>
      <c r="C55" s="37" t="s">
        <v>104</v>
      </c>
      <c r="D55" s="38">
        <v>556800</v>
      </c>
      <c r="E55" s="38">
        <v>139200</v>
      </c>
      <c r="F55" s="39">
        <f t="shared" si="1"/>
        <v>417600</v>
      </c>
    </row>
    <row r="56" spans="1:6" ht="33.75">
      <c r="A56" s="35" t="s">
        <v>105</v>
      </c>
      <c r="B56" s="36" t="s">
        <v>31</v>
      </c>
      <c r="C56" s="37" t="s">
        <v>106</v>
      </c>
      <c r="D56" s="38">
        <v>556800</v>
      </c>
      <c r="E56" s="38">
        <v>139200</v>
      </c>
      <c r="F56" s="39">
        <f t="shared" si="1"/>
        <v>417600</v>
      </c>
    </row>
    <row r="57" spans="1:6" ht="33.75">
      <c r="A57" s="35" t="s">
        <v>107</v>
      </c>
      <c r="B57" s="36" t="s">
        <v>31</v>
      </c>
      <c r="C57" s="37" t="s">
        <v>108</v>
      </c>
      <c r="D57" s="38">
        <v>2872600</v>
      </c>
      <c r="E57" s="38">
        <v>520000</v>
      </c>
      <c r="F57" s="39">
        <f t="shared" si="1"/>
        <v>2352600</v>
      </c>
    </row>
    <row r="58" spans="1:6" ht="33.75">
      <c r="A58" s="35" t="s">
        <v>109</v>
      </c>
      <c r="B58" s="36" t="s">
        <v>31</v>
      </c>
      <c r="C58" s="37" t="s">
        <v>110</v>
      </c>
      <c r="D58" s="38">
        <v>2872600</v>
      </c>
      <c r="E58" s="38">
        <v>520000</v>
      </c>
      <c r="F58" s="39">
        <f t="shared" si="1"/>
        <v>2352600</v>
      </c>
    </row>
    <row r="59" spans="1:6" ht="22.5">
      <c r="A59" s="35" t="s">
        <v>111</v>
      </c>
      <c r="B59" s="36" t="s">
        <v>31</v>
      </c>
      <c r="C59" s="37" t="s">
        <v>112</v>
      </c>
      <c r="D59" s="38">
        <v>105050</v>
      </c>
      <c r="E59" s="38">
        <v>26304</v>
      </c>
      <c r="F59" s="39">
        <f t="shared" si="1"/>
        <v>78746</v>
      </c>
    </row>
    <row r="60" spans="1:6" ht="33.75">
      <c r="A60" s="35" t="s">
        <v>113</v>
      </c>
      <c r="B60" s="36" t="s">
        <v>31</v>
      </c>
      <c r="C60" s="37" t="s">
        <v>114</v>
      </c>
      <c r="D60" s="38">
        <v>2500</v>
      </c>
      <c r="E60" s="38">
        <v>624</v>
      </c>
      <c r="F60" s="39">
        <f t="shared" si="1"/>
        <v>1876</v>
      </c>
    </row>
    <row r="61" spans="1:6" ht="33.75">
      <c r="A61" s="35" t="s">
        <v>115</v>
      </c>
      <c r="B61" s="36" t="s">
        <v>31</v>
      </c>
      <c r="C61" s="37" t="s">
        <v>116</v>
      </c>
      <c r="D61" s="38">
        <v>2500</v>
      </c>
      <c r="E61" s="38">
        <v>624</v>
      </c>
      <c r="F61" s="39">
        <f t="shared" si="1"/>
        <v>1876</v>
      </c>
    </row>
    <row r="62" spans="1:6" ht="33.75">
      <c r="A62" s="35" t="s">
        <v>117</v>
      </c>
      <c r="B62" s="36" t="s">
        <v>31</v>
      </c>
      <c r="C62" s="37" t="s">
        <v>118</v>
      </c>
      <c r="D62" s="38">
        <v>102550</v>
      </c>
      <c r="E62" s="38">
        <v>25680</v>
      </c>
      <c r="F62" s="39">
        <f t="shared" si="1"/>
        <v>76870</v>
      </c>
    </row>
    <row r="63" spans="1:6" ht="33.75">
      <c r="A63" s="35" t="s">
        <v>119</v>
      </c>
      <c r="B63" s="36" t="s">
        <v>31</v>
      </c>
      <c r="C63" s="37" t="s">
        <v>120</v>
      </c>
      <c r="D63" s="38">
        <v>102550</v>
      </c>
      <c r="E63" s="38">
        <v>25680</v>
      </c>
      <c r="F63" s="39">
        <f t="shared" si="1"/>
        <v>76870</v>
      </c>
    </row>
    <row r="64" spans="1:6" ht="12.75">
      <c r="A64" s="35" t="s">
        <v>121</v>
      </c>
      <c r="B64" s="36" t="s">
        <v>31</v>
      </c>
      <c r="C64" s="37" t="s">
        <v>122</v>
      </c>
      <c r="D64" s="38">
        <v>5318840</v>
      </c>
      <c r="E64" s="38">
        <v>731135</v>
      </c>
      <c r="F64" s="39">
        <f t="shared" si="1"/>
        <v>4587705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5318840</v>
      </c>
      <c r="E65" s="38">
        <v>731135</v>
      </c>
      <c r="F65" s="39">
        <f t="shared" si="1"/>
        <v>4587705</v>
      </c>
    </row>
    <row r="66" spans="1:6" ht="22.5">
      <c r="A66" s="35" t="s">
        <v>125</v>
      </c>
      <c r="B66" s="36" t="s">
        <v>31</v>
      </c>
      <c r="C66" s="37" t="s">
        <v>126</v>
      </c>
      <c r="D66" s="38">
        <v>5318840</v>
      </c>
      <c r="E66" s="38">
        <v>731135</v>
      </c>
      <c r="F66" s="39">
        <f t="shared" si="1"/>
        <v>4587705</v>
      </c>
    </row>
    <row r="67" spans="1:6" ht="56.25">
      <c r="A67" s="35" t="s">
        <v>127</v>
      </c>
      <c r="B67" s="36" t="s">
        <v>31</v>
      </c>
      <c r="C67" s="37" t="s">
        <v>128</v>
      </c>
      <c r="D67" s="38">
        <v>55148.11</v>
      </c>
      <c r="E67" s="38">
        <v>55148.11</v>
      </c>
      <c r="F67" s="39" t="str">
        <f t="shared" si="1"/>
        <v>-</v>
      </c>
    </row>
    <row r="68" spans="1:6" ht="78.75">
      <c r="A68" s="40" t="s">
        <v>129</v>
      </c>
      <c r="B68" s="36" t="s">
        <v>31</v>
      </c>
      <c r="C68" s="37" t="s">
        <v>130</v>
      </c>
      <c r="D68" s="38">
        <v>55148.11</v>
      </c>
      <c r="E68" s="38">
        <v>55148.11</v>
      </c>
      <c r="F68" s="39" t="str">
        <f t="shared" si="1"/>
        <v>-</v>
      </c>
    </row>
    <row r="69" spans="1:6" ht="67.5">
      <c r="A69" s="40" t="s">
        <v>131</v>
      </c>
      <c r="B69" s="36" t="s">
        <v>31</v>
      </c>
      <c r="C69" s="37" t="s">
        <v>132</v>
      </c>
      <c r="D69" s="38">
        <v>55148.11</v>
      </c>
      <c r="E69" s="38">
        <v>55148.11</v>
      </c>
      <c r="F69" s="39" t="str">
        <f t="shared" si="1"/>
        <v>-</v>
      </c>
    </row>
    <row r="70" spans="1:6" ht="45">
      <c r="A70" s="35" t="s">
        <v>133</v>
      </c>
      <c r="B70" s="36" t="s">
        <v>31</v>
      </c>
      <c r="C70" s="37" t="s">
        <v>134</v>
      </c>
      <c r="D70" s="38">
        <v>55148.11</v>
      </c>
      <c r="E70" s="38">
        <v>55148.11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zoomScalePageLayoutView="0" workbookViewId="0" topLeftCell="A33">
      <selection activeCell="E57" sqref="E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8" t="s">
        <v>135</v>
      </c>
      <c r="B2" s="138"/>
      <c r="C2" s="138"/>
      <c r="D2" s="138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45" t="s">
        <v>21</v>
      </c>
      <c r="B4" s="126" t="s">
        <v>22</v>
      </c>
      <c r="C4" s="143" t="s">
        <v>137</v>
      </c>
      <c r="D4" s="129" t="s">
        <v>24</v>
      </c>
      <c r="E4" s="148" t="s">
        <v>25</v>
      </c>
      <c r="F4" s="135" t="s">
        <v>26</v>
      </c>
    </row>
    <row r="5" spans="1:6" ht="5.25" customHeight="1">
      <c r="A5" s="146"/>
      <c r="B5" s="127"/>
      <c r="C5" s="144"/>
      <c r="D5" s="130"/>
      <c r="E5" s="149"/>
      <c r="F5" s="136"/>
    </row>
    <row r="6" spans="1:6" ht="9" customHeight="1">
      <c r="A6" s="146"/>
      <c r="B6" s="127"/>
      <c r="C6" s="144"/>
      <c r="D6" s="130"/>
      <c r="E6" s="149"/>
      <c r="F6" s="136"/>
    </row>
    <row r="7" spans="1:6" ht="6" customHeight="1">
      <c r="A7" s="146"/>
      <c r="B7" s="127"/>
      <c r="C7" s="144"/>
      <c r="D7" s="130"/>
      <c r="E7" s="149"/>
      <c r="F7" s="136"/>
    </row>
    <row r="8" spans="1:6" ht="6" customHeight="1">
      <c r="A8" s="146"/>
      <c r="B8" s="127"/>
      <c r="C8" s="144"/>
      <c r="D8" s="130"/>
      <c r="E8" s="149"/>
      <c r="F8" s="136"/>
    </row>
    <row r="9" spans="1:6" ht="10.5" customHeight="1">
      <c r="A9" s="146"/>
      <c r="B9" s="127"/>
      <c r="C9" s="144"/>
      <c r="D9" s="130"/>
      <c r="E9" s="149"/>
      <c r="F9" s="136"/>
    </row>
    <row r="10" spans="1:6" ht="3.75" customHeight="1" hidden="1">
      <c r="A10" s="146"/>
      <c r="B10" s="127"/>
      <c r="C10" s="45"/>
      <c r="D10" s="130"/>
      <c r="E10" s="46"/>
      <c r="F10" s="47"/>
    </row>
    <row r="11" spans="1:6" ht="12.75" customHeight="1" hidden="1">
      <c r="A11" s="147"/>
      <c r="B11" s="128"/>
      <c r="C11" s="48"/>
      <c r="D11" s="13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9808813.4</v>
      </c>
      <c r="E13" s="56">
        <v>1792981.97</v>
      </c>
      <c r="F13" s="57">
        <f>IF(OR(D13="-",IF(E13="-",0,E13)&gt;=IF(D13="-",0,D13)),"-",IF(D13="-",0,D13)-IF(E13="-",0,E13))</f>
        <v>8015831.430000001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141</v>
      </c>
      <c r="B15" s="53" t="s">
        <v>139</v>
      </c>
      <c r="C15" s="54" t="s">
        <v>142</v>
      </c>
      <c r="D15" s="55">
        <v>6645603</v>
      </c>
      <c r="E15" s="56">
        <v>1208893.71</v>
      </c>
      <c r="F15" s="57">
        <f aca="true" t="shared" si="0" ref="F15:F46">IF(OR(D15="-",IF(E15="-",0,E15)&gt;=IF(D15="-",0,D15)),"-",IF(D15="-",0,D15)-IF(E15="-",0,E15))</f>
        <v>5436709.29</v>
      </c>
    </row>
    <row r="16" spans="1:6" ht="56.25">
      <c r="A16" s="25" t="s">
        <v>143</v>
      </c>
      <c r="B16" s="64" t="s">
        <v>139</v>
      </c>
      <c r="C16" s="27" t="s">
        <v>144</v>
      </c>
      <c r="D16" s="28">
        <v>5194331</v>
      </c>
      <c r="E16" s="65">
        <v>884092.21</v>
      </c>
      <c r="F16" s="66">
        <f t="shared" si="0"/>
        <v>4310238.79</v>
      </c>
    </row>
    <row r="17" spans="1:6" ht="22.5">
      <c r="A17" s="25" t="s">
        <v>145</v>
      </c>
      <c r="B17" s="64" t="s">
        <v>139</v>
      </c>
      <c r="C17" s="27" t="s">
        <v>146</v>
      </c>
      <c r="D17" s="28">
        <v>5194331</v>
      </c>
      <c r="E17" s="65">
        <v>884092.21</v>
      </c>
      <c r="F17" s="66">
        <f t="shared" si="0"/>
        <v>4310238.79</v>
      </c>
    </row>
    <row r="18" spans="1:6" ht="22.5">
      <c r="A18" s="25" t="s">
        <v>147</v>
      </c>
      <c r="B18" s="64" t="s">
        <v>139</v>
      </c>
      <c r="C18" s="27" t="s">
        <v>148</v>
      </c>
      <c r="D18" s="28">
        <v>3989501</v>
      </c>
      <c r="E18" s="65">
        <v>698974.26</v>
      </c>
      <c r="F18" s="66">
        <f t="shared" si="0"/>
        <v>3290526.74</v>
      </c>
    </row>
    <row r="19" spans="1:6" ht="33.75">
      <c r="A19" s="25" t="s">
        <v>149</v>
      </c>
      <c r="B19" s="64" t="s">
        <v>139</v>
      </c>
      <c r="C19" s="27" t="s">
        <v>150</v>
      </c>
      <c r="D19" s="28">
        <v>1204830</v>
      </c>
      <c r="E19" s="65">
        <v>185117.95</v>
      </c>
      <c r="F19" s="66">
        <f t="shared" si="0"/>
        <v>1019712.05</v>
      </c>
    </row>
    <row r="20" spans="1:6" ht="22.5">
      <c r="A20" s="25" t="s">
        <v>151</v>
      </c>
      <c r="B20" s="64" t="s">
        <v>139</v>
      </c>
      <c r="C20" s="27" t="s">
        <v>152</v>
      </c>
      <c r="D20" s="28">
        <v>710866</v>
      </c>
      <c r="E20" s="65">
        <v>143218.5</v>
      </c>
      <c r="F20" s="66">
        <f t="shared" si="0"/>
        <v>567647.5</v>
      </c>
    </row>
    <row r="21" spans="1:6" ht="22.5">
      <c r="A21" s="25" t="s">
        <v>153</v>
      </c>
      <c r="B21" s="64" t="s">
        <v>139</v>
      </c>
      <c r="C21" s="27" t="s">
        <v>154</v>
      </c>
      <c r="D21" s="28">
        <v>710866</v>
      </c>
      <c r="E21" s="65">
        <v>143218.5</v>
      </c>
      <c r="F21" s="66">
        <f t="shared" si="0"/>
        <v>567647.5</v>
      </c>
    </row>
    <row r="22" spans="1:6" ht="12.75">
      <c r="A22" s="25" t="s">
        <v>155</v>
      </c>
      <c r="B22" s="64" t="s">
        <v>139</v>
      </c>
      <c r="C22" s="27" t="s">
        <v>156</v>
      </c>
      <c r="D22" s="28">
        <v>452866</v>
      </c>
      <c r="E22" s="65">
        <v>72618.5</v>
      </c>
      <c r="F22" s="66">
        <f t="shared" si="0"/>
        <v>380247.5</v>
      </c>
    </row>
    <row r="23" spans="1:6" ht="12.75">
      <c r="A23" s="25" t="s">
        <v>157</v>
      </c>
      <c r="B23" s="64" t="s">
        <v>139</v>
      </c>
      <c r="C23" s="27" t="s">
        <v>158</v>
      </c>
      <c r="D23" s="28">
        <v>258000</v>
      </c>
      <c r="E23" s="65">
        <v>70600</v>
      </c>
      <c r="F23" s="66">
        <f t="shared" si="0"/>
        <v>187400</v>
      </c>
    </row>
    <row r="24" spans="1:6" ht="12.75">
      <c r="A24" s="25" t="s">
        <v>159</v>
      </c>
      <c r="B24" s="64" t="s">
        <v>139</v>
      </c>
      <c r="C24" s="27" t="s">
        <v>160</v>
      </c>
      <c r="D24" s="28">
        <v>724540</v>
      </c>
      <c r="E24" s="65">
        <v>181135</v>
      </c>
      <c r="F24" s="66">
        <f t="shared" si="0"/>
        <v>543405</v>
      </c>
    </row>
    <row r="25" spans="1:6" ht="12.75">
      <c r="A25" s="25" t="s">
        <v>121</v>
      </c>
      <c r="B25" s="64" t="s">
        <v>139</v>
      </c>
      <c r="C25" s="27" t="s">
        <v>161</v>
      </c>
      <c r="D25" s="28">
        <v>724540</v>
      </c>
      <c r="E25" s="65">
        <v>181135</v>
      </c>
      <c r="F25" s="66">
        <f t="shared" si="0"/>
        <v>543405</v>
      </c>
    </row>
    <row r="26" spans="1:6" ht="12.75">
      <c r="A26" s="25" t="s">
        <v>162</v>
      </c>
      <c r="B26" s="64" t="s">
        <v>139</v>
      </c>
      <c r="C26" s="27" t="s">
        <v>163</v>
      </c>
      <c r="D26" s="28">
        <v>15866</v>
      </c>
      <c r="E26" s="65">
        <v>448</v>
      </c>
      <c r="F26" s="66">
        <f t="shared" si="0"/>
        <v>15418</v>
      </c>
    </row>
    <row r="27" spans="1:6" ht="12.75">
      <c r="A27" s="25" t="s">
        <v>164</v>
      </c>
      <c r="B27" s="64" t="s">
        <v>139</v>
      </c>
      <c r="C27" s="27" t="s">
        <v>165</v>
      </c>
      <c r="D27" s="28">
        <v>10466</v>
      </c>
      <c r="E27" s="65">
        <v>448</v>
      </c>
      <c r="F27" s="66">
        <f t="shared" si="0"/>
        <v>10018</v>
      </c>
    </row>
    <row r="28" spans="1:6" ht="12.75">
      <c r="A28" s="25" t="s">
        <v>166</v>
      </c>
      <c r="B28" s="64" t="s">
        <v>139</v>
      </c>
      <c r="C28" s="27" t="s">
        <v>167</v>
      </c>
      <c r="D28" s="28">
        <v>10466</v>
      </c>
      <c r="E28" s="65">
        <v>448</v>
      </c>
      <c r="F28" s="66">
        <f t="shared" si="0"/>
        <v>10018</v>
      </c>
    </row>
    <row r="29" spans="1:6" ht="12.75">
      <c r="A29" s="25" t="s">
        <v>168</v>
      </c>
      <c r="B29" s="64" t="s">
        <v>139</v>
      </c>
      <c r="C29" s="27" t="s">
        <v>169</v>
      </c>
      <c r="D29" s="28">
        <v>5400</v>
      </c>
      <c r="E29" s="65" t="s">
        <v>46</v>
      </c>
      <c r="F29" s="66">
        <f t="shared" si="0"/>
        <v>5400</v>
      </c>
    </row>
    <row r="30" spans="1:6" ht="33.75">
      <c r="A30" s="52" t="s">
        <v>170</v>
      </c>
      <c r="B30" s="53" t="s">
        <v>139</v>
      </c>
      <c r="C30" s="54" t="s">
        <v>171</v>
      </c>
      <c r="D30" s="55">
        <v>940040</v>
      </c>
      <c r="E30" s="56">
        <v>186673.3</v>
      </c>
      <c r="F30" s="57">
        <f t="shared" si="0"/>
        <v>753366.7</v>
      </c>
    </row>
    <row r="31" spans="1:6" ht="56.25">
      <c r="A31" s="25" t="s">
        <v>143</v>
      </c>
      <c r="B31" s="64" t="s">
        <v>139</v>
      </c>
      <c r="C31" s="27" t="s">
        <v>172</v>
      </c>
      <c r="D31" s="28">
        <v>940040</v>
      </c>
      <c r="E31" s="65">
        <v>186673.3</v>
      </c>
      <c r="F31" s="66">
        <f t="shared" si="0"/>
        <v>753366.7</v>
      </c>
    </row>
    <row r="32" spans="1:6" ht="22.5">
      <c r="A32" s="25" t="s">
        <v>145</v>
      </c>
      <c r="B32" s="64" t="s">
        <v>139</v>
      </c>
      <c r="C32" s="27" t="s">
        <v>173</v>
      </c>
      <c r="D32" s="28">
        <v>940040</v>
      </c>
      <c r="E32" s="65">
        <v>186673.3</v>
      </c>
      <c r="F32" s="66">
        <f t="shared" si="0"/>
        <v>753366.7</v>
      </c>
    </row>
    <row r="33" spans="1:6" ht="22.5">
      <c r="A33" s="25" t="s">
        <v>147</v>
      </c>
      <c r="B33" s="64" t="s">
        <v>139</v>
      </c>
      <c r="C33" s="27" t="s">
        <v>174</v>
      </c>
      <c r="D33" s="28">
        <v>721997</v>
      </c>
      <c r="E33" s="65">
        <v>150332.8</v>
      </c>
      <c r="F33" s="66">
        <f t="shared" si="0"/>
        <v>571664.2</v>
      </c>
    </row>
    <row r="34" spans="1:6" ht="33.75">
      <c r="A34" s="25" t="s">
        <v>149</v>
      </c>
      <c r="B34" s="64" t="s">
        <v>139</v>
      </c>
      <c r="C34" s="27" t="s">
        <v>175</v>
      </c>
      <c r="D34" s="28">
        <v>218043</v>
      </c>
      <c r="E34" s="65">
        <v>36340.5</v>
      </c>
      <c r="F34" s="66">
        <f t="shared" si="0"/>
        <v>181702.5</v>
      </c>
    </row>
    <row r="35" spans="1:6" ht="45">
      <c r="A35" s="52" t="s">
        <v>176</v>
      </c>
      <c r="B35" s="53" t="s">
        <v>139</v>
      </c>
      <c r="C35" s="54" t="s">
        <v>177</v>
      </c>
      <c r="D35" s="55">
        <v>4948657</v>
      </c>
      <c r="E35" s="56">
        <v>840013.41</v>
      </c>
      <c r="F35" s="57">
        <f t="shared" si="0"/>
        <v>4108643.59</v>
      </c>
    </row>
    <row r="36" spans="1:6" ht="56.25">
      <c r="A36" s="25" t="s">
        <v>143</v>
      </c>
      <c r="B36" s="64" t="s">
        <v>139</v>
      </c>
      <c r="C36" s="27" t="s">
        <v>178</v>
      </c>
      <c r="D36" s="28">
        <v>4254291</v>
      </c>
      <c r="E36" s="65">
        <v>697418.91</v>
      </c>
      <c r="F36" s="66">
        <f t="shared" si="0"/>
        <v>3556872.09</v>
      </c>
    </row>
    <row r="37" spans="1:6" ht="22.5">
      <c r="A37" s="25" t="s">
        <v>145</v>
      </c>
      <c r="B37" s="64" t="s">
        <v>139</v>
      </c>
      <c r="C37" s="27" t="s">
        <v>179</v>
      </c>
      <c r="D37" s="28">
        <v>4254291</v>
      </c>
      <c r="E37" s="65">
        <v>697418.91</v>
      </c>
      <c r="F37" s="66">
        <f t="shared" si="0"/>
        <v>3556872.09</v>
      </c>
    </row>
    <row r="38" spans="1:6" ht="22.5">
      <c r="A38" s="25" t="s">
        <v>147</v>
      </c>
      <c r="B38" s="64" t="s">
        <v>139</v>
      </c>
      <c r="C38" s="27" t="s">
        <v>180</v>
      </c>
      <c r="D38" s="28">
        <v>3267504</v>
      </c>
      <c r="E38" s="65">
        <v>548641.46</v>
      </c>
      <c r="F38" s="66">
        <f t="shared" si="0"/>
        <v>2718862.54</v>
      </c>
    </row>
    <row r="39" spans="1:6" ht="33.75">
      <c r="A39" s="25" t="s">
        <v>149</v>
      </c>
      <c r="B39" s="64" t="s">
        <v>139</v>
      </c>
      <c r="C39" s="27" t="s">
        <v>181</v>
      </c>
      <c r="D39" s="28">
        <v>986787</v>
      </c>
      <c r="E39" s="65">
        <v>148777.45</v>
      </c>
      <c r="F39" s="66">
        <f t="shared" si="0"/>
        <v>838009.55</v>
      </c>
    </row>
    <row r="40" spans="1:6" ht="22.5">
      <c r="A40" s="25" t="s">
        <v>151</v>
      </c>
      <c r="B40" s="64" t="s">
        <v>139</v>
      </c>
      <c r="C40" s="27" t="s">
        <v>182</v>
      </c>
      <c r="D40" s="28">
        <v>694366</v>
      </c>
      <c r="E40" s="65">
        <v>142594.5</v>
      </c>
      <c r="F40" s="66">
        <f t="shared" si="0"/>
        <v>551771.5</v>
      </c>
    </row>
    <row r="41" spans="1:6" ht="22.5">
      <c r="A41" s="25" t="s">
        <v>153</v>
      </c>
      <c r="B41" s="64" t="s">
        <v>139</v>
      </c>
      <c r="C41" s="27" t="s">
        <v>183</v>
      </c>
      <c r="D41" s="28">
        <v>694366</v>
      </c>
      <c r="E41" s="65">
        <v>142594.5</v>
      </c>
      <c r="F41" s="66">
        <f t="shared" si="0"/>
        <v>551771.5</v>
      </c>
    </row>
    <row r="42" spans="1:6" ht="12.75">
      <c r="A42" s="25" t="s">
        <v>155</v>
      </c>
      <c r="B42" s="64" t="s">
        <v>139</v>
      </c>
      <c r="C42" s="27" t="s">
        <v>184</v>
      </c>
      <c r="D42" s="28">
        <v>436366</v>
      </c>
      <c r="E42" s="65">
        <v>71994.5</v>
      </c>
      <c r="F42" s="66">
        <f t="shared" si="0"/>
        <v>364371.5</v>
      </c>
    </row>
    <row r="43" spans="1:6" ht="12.75">
      <c r="A43" s="25" t="s">
        <v>157</v>
      </c>
      <c r="B43" s="64" t="s">
        <v>139</v>
      </c>
      <c r="C43" s="27" t="s">
        <v>185</v>
      </c>
      <c r="D43" s="28">
        <v>258000</v>
      </c>
      <c r="E43" s="65">
        <v>70600</v>
      </c>
      <c r="F43" s="66">
        <f t="shared" si="0"/>
        <v>187400</v>
      </c>
    </row>
    <row r="44" spans="1:6" ht="12.75">
      <c r="A44" s="52" t="s">
        <v>186</v>
      </c>
      <c r="B44" s="53" t="s">
        <v>139</v>
      </c>
      <c r="C44" s="54" t="s">
        <v>187</v>
      </c>
      <c r="D44" s="55">
        <v>5400</v>
      </c>
      <c r="E44" s="56" t="s">
        <v>46</v>
      </c>
      <c r="F44" s="57">
        <f t="shared" si="0"/>
        <v>5400</v>
      </c>
    </row>
    <row r="45" spans="1:6" ht="12.75">
      <c r="A45" s="25" t="s">
        <v>162</v>
      </c>
      <c r="B45" s="64" t="s">
        <v>139</v>
      </c>
      <c r="C45" s="27" t="s">
        <v>188</v>
      </c>
      <c r="D45" s="28">
        <v>5400</v>
      </c>
      <c r="E45" s="65" t="s">
        <v>46</v>
      </c>
      <c r="F45" s="66">
        <f t="shared" si="0"/>
        <v>5400</v>
      </c>
    </row>
    <row r="46" spans="1:6" ht="12.75">
      <c r="A46" s="25" t="s">
        <v>168</v>
      </c>
      <c r="B46" s="64" t="s">
        <v>139</v>
      </c>
      <c r="C46" s="27" t="s">
        <v>189</v>
      </c>
      <c r="D46" s="28">
        <v>5400</v>
      </c>
      <c r="E46" s="65" t="s">
        <v>46</v>
      </c>
      <c r="F46" s="66">
        <f t="shared" si="0"/>
        <v>5400</v>
      </c>
    </row>
    <row r="47" spans="1:6" ht="12.75">
      <c r="A47" s="52" t="s">
        <v>190</v>
      </c>
      <c r="B47" s="53" t="s">
        <v>139</v>
      </c>
      <c r="C47" s="54" t="s">
        <v>191</v>
      </c>
      <c r="D47" s="55">
        <v>751506</v>
      </c>
      <c r="E47" s="56">
        <v>182207</v>
      </c>
      <c r="F47" s="57">
        <f aca="true" t="shared" si="1" ref="F47:F78">IF(OR(D47="-",IF(E47="-",0,E47)&gt;=IF(D47="-",0,D47)),"-",IF(D47="-",0,D47)-IF(E47="-",0,E47))</f>
        <v>569299</v>
      </c>
    </row>
    <row r="48" spans="1:6" ht="22.5">
      <c r="A48" s="25" t="s">
        <v>151</v>
      </c>
      <c r="B48" s="64" t="s">
        <v>139</v>
      </c>
      <c r="C48" s="27" t="s">
        <v>192</v>
      </c>
      <c r="D48" s="28">
        <v>16500</v>
      </c>
      <c r="E48" s="65">
        <v>624</v>
      </c>
      <c r="F48" s="66">
        <f t="shared" si="1"/>
        <v>15876</v>
      </c>
    </row>
    <row r="49" spans="1:6" ht="22.5">
      <c r="A49" s="25" t="s">
        <v>153</v>
      </c>
      <c r="B49" s="64" t="s">
        <v>139</v>
      </c>
      <c r="C49" s="27" t="s">
        <v>193</v>
      </c>
      <c r="D49" s="28">
        <v>16500</v>
      </c>
      <c r="E49" s="65">
        <v>624</v>
      </c>
      <c r="F49" s="66">
        <f t="shared" si="1"/>
        <v>15876</v>
      </c>
    </row>
    <row r="50" spans="1:6" ht="12.75">
      <c r="A50" s="25" t="s">
        <v>155</v>
      </c>
      <c r="B50" s="64" t="s">
        <v>139</v>
      </c>
      <c r="C50" s="27" t="s">
        <v>194</v>
      </c>
      <c r="D50" s="28">
        <v>16500</v>
      </c>
      <c r="E50" s="65">
        <v>624</v>
      </c>
      <c r="F50" s="66">
        <f t="shared" si="1"/>
        <v>15876</v>
      </c>
    </row>
    <row r="51" spans="1:6" ht="12.75">
      <c r="A51" s="25" t="s">
        <v>159</v>
      </c>
      <c r="B51" s="64" t="s">
        <v>139</v>
      </c>
      <c r="C51" s="27" t="s">
        <v>195</v>
      </c>
      <c r="D51" s="28">
        <v>724540</v>
      </c>
      <c r="E51" s="65">
        <v>181135</v>
      </c>
      <c r="F51" s="66">
        <f t="shared" si="1"/>
        <v>543405</v>
      </c>
    </row>
    <row r="52" spans="1:6" ht="12.75">
      <c r="A52" s="25" t="s">
        <v>121</v>
      </c>
      <c r="B52" s="64" t="s">
        <v>139</v>
      </c>
      <c r="C52" s="27" t="s">
        <v>196</v>
      </c>
      <c r="D52" s="28">
        <v>724540</v>
      </c>
      <c r="E52" s="65">
        <v>181135</v>
      </c>
      <c r="F52" s="66">
        <f t="shared" si="1"/>
        <v>543405</v>
      </c>
    </row>
    <row r="53" spans="1:6" ht="12.75">
      <c r="A53" s="25" t="s">
        <v>162</v>
      </c>
      <c r="B53" s="64" t="s">
        <v>139</v>
      </c>
      <c r="C53" s="27" t="s">
        <v>197</v>
      </c>
      <c r="D53" s="28">
        <v>10466</v>
      </c>
      <c r="E53" s="65">
        <v>448</v>
      </c>
      <c r="F53" s="66">
        <f t="shared" si="1"/>
        <v>10018</v>
      </c>
    </row>
    <row r="54" spans="1:6" ht="12.75">
      <c r="A54" s="25" t="s">
        <v>164</v>
      </c>
      <c r="B54" s="64" t="s">
        <v>139</v>
      </c>
      <c r="C54" s="27" t="s">
        <v>198</v>
      </c>
      <c r="D54" s="28">
        <v>10466</v>
      </c>
      <c r="E54" s="65">
        <v>448</v>
      </c>
      <c r="F54" s="66">
        <f t="shared" si="1"/>
        <v>10018</v>
      </c>
    </row>
    <row r="55" spans="1:6" ht="12.75">
      <c r="A55" s="25" t="s">
        <v>166</v>
      </c>
      <c r="B55" s="64" t="s">
        <v>139</v>
      </c>
      <c r="C55" s="27" t="s">
        <v>199</v>
      </c>
      <c r="D55" s="28">
        <v>10466</v>
      </c>
      <c r="E55" s="65">
        <v>448</v>
      </c>
      <c r="F55" s="66">
        <f t="shared" si="1"/>
        <v>10018</v>
      </c>
    </row>
    <row r="56" spans="1:6" ht="12.75">
      <c r="A56" s="52" t="s">
        <v>200</v>
      </c>
      <c r="B56" s="53" t="s">
        <v>139</v>
      </c>
      <c r="C56" s="54" t="s">
        <v>201</v>
      </c>
      <c r="D56" s="55">
        <v>102550</v>
      </c>
      <c r="E56" s="56">
        <v>17666</v>
      </c>
      <c r="F56" s="57">
        <f t="shared" si="1"/>
        <v>84884</v>
      </c>
    </row>
    <row r="57" spans="1:6" ht="56.25">
      <c r="A57" s="25" t="s">
        <v>143</v>
      </c>
      <c r="B57" s="64" t="s">
        <v>139</v>
      </c>
      <c r="C57" s="27" t="s">
        <v>202</v>
      </c>
      <c r="D57" s="28">
        <v>88000</v>
      </c>
      <c r="E57" s="65">
        <v>17666</v>
      </c>
      <c r="F57" s="66">
        <f t="shared" si="1"/>
        <v>70334</v>
      </c>
    </row>
    <row r="58" spans="1:6" ht="22.5">
      <c r="A58" s="25" t="s">
        <v>145</v>
      </c>
      <c r="B58" s="64" t="s">
        <v>139</v>
      </c>
      <c r="C58" s="27" t="s">
        <v>203</v>
      </c>
      <c r="D58" s="28">
        <v>88000</v>
      </c>
      <c r="E58" s="65">
        <v>17666</v>
      </c>
      <c r="F58" s="66">
        <f t="shared" si="1"/>
        <v>70334</v>
      </c>
    </row>
    <row r="59" spans="1:6" ht="22.5">
      <c r="A59" s="25" t="s">
        <v>147</v>
      </c>
      <c r="B59" s="64" t="s">
        <v>139</v>
      </c>
      <c r="C59" s="27" t="s">
        <v>204</v>
      </c>
      <c r="D59" s="28">
        <v>67588</v>
      </c>
      <c r="E59" s="65">
        <v>14264</v>
      </c>
      <c r="F59" s="66">
        <f t="shared" si="1"/>
        <v>53324</v>
      </c>
    </row>
    <row r="60" spans="1:6" ht="33.75">
      <c r="A60" s="25" t="s">
        <v>149</v>
      </c>
      <c r="B60" s="64" t="s">
        <v>139</v>
      </c>
      <c r="C60" s="27" t="s">
        <v>205</v>
      </c>
      <c r="D60" s="28">
        <v>20412</v>
      </c>
      <c r="E60" s="65">
        <v>3402</v>
      </c>
      <c r="F60" s="66">
        <f t="shared" si="1"/>
        <v>17010</v>
      </c>
    </row>
    <row r="61" spans="1:6" ht="22.5">
      <c r="A61" s="25" t="s">
        <v>151</v>
      </c>
      <c r="B61" s="64" t="s">
        <v>139</v>
      </c>
      <c r="C61" s="27" t="s">
        <v>206</v>
      </c>
      <c r="D61" s="28">
        <v>14550</v>
      </c>
      <c r="E61" s="65" t="s">
        <v>46</v>
      </c>
      <c r="F61" s="66">
        <f t="shared" si="1"/>
        <v>14550</v>
      </c>
    </row>
    <row r="62" spans="1:6" ht="22.5">
      <c r="A62" s="25" t="s">
        <v>153</v>
      </c>
      <c r="B62" s="64" t="s">
        <v>139</v>
      </c>
      <c r="C62" s="27" t="s">
        <v>207</v>
      </c>
      <c r="D62" s="28">
        <v>14550</v>
      </c>
      <c r="E62" s="65" t="s">
        <v>46</v>
      </c>
      <c r="F62" s="66">
        <f t="shared" si="1"/>
        <v>14550</v>
      </c>
    </row>
    <row r="63" spans="1:6" ht="12.75">
      <c r="A63" s="25" t="s">
        <v>155</v>
      </c>
      <c r="B63" s="64" t="s">
        <v>139</v>
      </c>
      <c r="C63" s="27" t="s">
        <v>208</v>
      </c>
      <c r="D63" s="28">
        <v>14550</v>
      </c>
      <c r="E63" s="65" t="s">
        <v>46</v>
      </c>
      <c r="F63" s="66">
        <f t="shared" si="1"/>
        <v>14550</v>
      </c>
    </row>
    <row r="64" spans="1:6" ht="12.75">
      <c r="A64" s="52" t="s">
        <v>209</v>
      </c>
      <c r="B64" s="53" t="s">
        <v>139</v>
      </c>
      <c r="C64" s="54" t="s">
        <v>210</v>
      </c>
      <c r="D64" s="55">
        <v>102550</v>
      </c>
      <c r="E64" s="56">
        <v>17666</v>
      </c>
      <c r="F64" s="57">
        <f t="shared" si="1"/>
        <v>84884</v>
      </c>
    </row>
    <row r="65" spans="1:6" ht="56.25">
      <c r="A65" s="25" t="s">
        <v>143</v>
      </c>
      <c r="B65" s="64" t="s">
        <v>139</v>
      </c>
      <c r="C65" s="27" t="s">
        <v>211</v>
      </c>
      <c r="D65" s="28">
        <v>88000</v>
      </c>
      <c r="E65" s="65">
        <v>17666</v>
      </c>
      <c r="F65" s="66">
        <f t="shared" si="1"/>
        <v>70334</v>
      </c>
    </row>
    <row r="66" spans="1:6" ht="22.5">
      <c r="A66" s="25" t="s">
        <v>145</v>
      </c>
      <c r="B66" s="64" t="s">
        <v>139</v>
      </c>
      <c r="C66" s="27" t="s">
        <v>212</v>
      </c>
      <c r="D66" s="28">
        <v>88000</v>
      </c>
      <c r="E66" s="65">
        <v>17666</v>
      </c>
      <c r="F66" s="66">
        <f t="shared" si="1"/>
        <v>70334</v>
      </c>
    </row>
    <row r="67" spans="1:6" ht="22.5">
      <c r="A67" s="25" t="s">
        <v>147</v>
      </c>
      <c r="B67" s="64" t="s">
        <v>139</v>
      </c>
      <c r="C67" s="27" t="s">
        <v>213</v>
      </c>
      <c r="D67" s="28">
        <v>67588</v>
      </c>
      <c r="E67" s="65">
        <v>14264</v>
      </c>
      <c r="F67" s="66">
        <f t="shared" si="1"/>
        <v>53324</v>
      </c>
    </row>
    <row r="68" spans="1:6" ht="33.75">
      <c r="A68" s="25" t="s">
        <v>149</v>
      </c>
      <c r="B68" s="64" t="s">
        <v>139</v>
      </c>
      <c r="C68" s="27" t="s">
        <v>214</v>
      </c>
      <c r="D68" s="28">
        <v>20412</v>
      </c>
      <c r="E68" s="65">
        <v>3402</v>
      </c>
      <c r="F68" s="66">
        <f t="shared" si="1"/>
        <v>17010</v>
      </c>
    </row>
    <row r="69" spans="1:6" ht="22.5">
      <c r="A69" s="25" t="s">
        <v>151</v>
      </c>
      <c r="B69" s="64" t="s">
        <v>139</v>
      </c>
      <c r="C69" s="27" t="s">
        <v>215</v>
      </c>
      <c r="D69" s="28">
        <v>14550</v>
      </c>
      <c r="E69" s="65" t="s">
        <v>46</v>
      </c>
      <c r="F69" s="66">
        <f t="shared" si="1"/>
        <v>14550</v>
      </c>
    </row>
    <row r="70" spans="1:6" ht="22.5">
      <c r="A70" s="25" t="s">
        <v>153</v>
      </c>
      <c r="B70" s="64" t="s">
        <v>139</v>
      </c>
      <c r="C70" s="27" t="s">
        <v>216</v>
      </c>
      <c r="D70" s="28">
        <v>14550</v>
      </c>
      <c r="E70" s="65" t="s">
        <v>46</v>
      </c>
      <c r="F70" s="66">
        <f t="shared" si="1"/>
        <v>14550</v>
      </c>
    </row>
    <row r="71" spans="1:6" ht="12.75">
      <c r="A71" s="25" t="s">
        <v>155</v>
      </c>
      <c r="B71" s="64" t="s">
        <v>139</v>
      </c>
      <c r="C71" s="27" t="s">
        <v>217</v>
      </c>
      <c r="D71" s="28">
        <v>14550</v>
      </c>
      <c r="E71" s="65" t="s">
        <v>46</v>
      </c>
      <c r="F71" s="66">
        <f t="shared" si="1"/>
        <v>14550</v>
      </c>
    </row>
    <row r="72" spans="1:6" ht="22.5">
      <c r="A72" s="52" t="s">
        <v>218</v>
      </c>
      <c r="B72" s="53" t="s">
        <v>139</v>
      </c>
      <c r="C72" s="54" t="s">
        <v>219</v>
      </c>
      <c r="D72" s="55">
        <v>1500237</v>
      </c>
      <c r="E72" s="56">
        <v>379014.96</v>
      </c>
      <c r="F72" s="57">
        <f t="shared" si="1"/>
        <v>1121222.04</v>
      </c>
    </row>
    <row r="73" spans="1:6" ht="56.25">
      <c r="A73" s="25" t="s">
        <v>143</v>
      </c>
      <c r="B73" s="64" t="s">
        <v>139</v>
      </c>
      <c r="C73" s="27" t="s">
        <v>220</v>
      </c>
      <c r="D73" s="28">
        <v>689883</v>
      </c>
      <c r="E73" s="65">
        <v>63256.66</v>
      </c>
      <c r="F73" s="66">
        <f t="shared" si="1"/>
        <v>626626.34</v>
      </c>
    </row>
    <row r="74" spans="1:6" ht="22.5">
      <c r="A74" s="25" t="s">
        <v>145</v>
      </c>
      <c r="B74" s="64" t="s">
        <v>139</v>
      </c>
      <c r="C74" s="27" t="s">
        <v>221</v>
      </c>
      <c r="D74" s="28">
        <v>689883</v>
      </c>
      <c r="E74" s="65">
        <v>63256.66</v>
      </c>
      <c r="F74" s="66">
        <f t="shared" si="1"/>
        <v>626626.34</v>
      </c>
    </row>
    <row r="75" spans="1:6" ht="22.5">
      <c r="A75" s="25" t="s">
        <v>147</v>
      </c>
      <c r="B75" s="64" t="s">
        <v>139</v>
      </c>
      <c r="C75" s="27" t="s">
        <v>222</v>
      </c>
      <c r="D75" s="28">
        <v>529864</v>
      </c>
      <c r="E75" s="65">
        <v>51599.58</v>
      </c>
      <c r="F75" s="66">
        <f t="shared" si="1"/>
        <v>478264.42</v>
      </c>
    </row>
    <row r="76" spans="1:6" ht="33.75">
      <c r="A76" s="25" t="s">
        <v>149</v>
      </c>
      <c r="B76" s="64" t="s">
        <v>139</v>
      </c>
      <c r="C76" s="27" t="s">
        <v>223</v>
      </c>
      <c r="D76" s="28">
        <v>160019</v>
      </c>
      <c r="E76" s="65">
        <v>11657.08</v>
      </c>
      <c r="F76" s="66">
        <f t="shared" si="1"/>
        <v>148361.92</v>
      </c>
    </row>
    <row r="77" spans="1:6" ht="22.5">
      <c r="A77" s="25" t="s">
        <v>151</v>
      </c>
      <c r="B77" s="64" t="s">
        <v>139</v>
      </c>
      <c r="C77" s="27" t="s">
        <v>224</v>
      </c>
      <c r="D77" s="28">
        <v>810354</v>
      </c>
      <c r="E77" s="65">
        <v>315758.3</v>
      </c>
      <c r="F77" s="66">
        <f t="shared" si="1"/>
        <v>494595.7</v>
      </c>
    </row>
    <row r="78" spans="1:6" ht="22.5">
      <c r="A78" s="25" t="s">
        <v>153</v>
      </c>
      <c r="B78" s="64" t="s">
        <v>139</v>
      </c>
      <c r="C78" s="27" t="s">
        <v>225</v>
      </c>
      <c r="D78" s="28">
        <v>810354</v>
      </c>
      <c r="E78" s="65">
        <v>315758.3</v>
      </c>
      <c r="F78" s="66">
        <f t="shared" si="1"/>
        <v>494595.7</v>
      </c>
    </row>
    <row r="79" spans="1:6" ht="12.75">
      <c r="A79" s="25" t="s">
        <v>155</v>
      </c>
      <c r="B79" s="64" t="s">
        <v>139</v>
      </c>
      <c r="C79" s="27" t="s">
        <v>226</v>
      </c>
      <c r="D79" s="28">
        <v>294354</v>
      </c>
      <c r="E79" s="65">
        <v>20514.84</v>
      </c>
      <c r="F79" s="66">
        <f aca="true" t="shared" si="2" ref="F79:F110">IF(OR(D79="-",IF(E79="-",0,E79)&gt;=IF(D79="-",0,D79)),"-",IF(D79="-",0,D79)-IF(E79="-",0,E79))</f>
        <v>273839.16</v>
      </c>
    </row>
    <row r="80" spans="1:6" ht="12.75">
      <c r="A80" s="25" t="s">
        <v>157</v>
      </c>
      <c r="B80" s="64" t="s">
        <v>139</v>
      </c>
      <c r="C80" s="27" t="s">
        <v>227</v>
      </c>
      <c r="D80" s="28">
        <v>516000</v>
      </c>
      <c r="E80" s="65">
        <v>295243.46</v>
      </c>
      <c r="F80" s="66">
        <f t="shared" si="2"/>
        <v>220756.53999999998</v>
      </c>
    </row>
    <row r="81" spans="1:6" ht="33.75">
      <c r="A81" s="52" t="s">
        <v>228</v>
      </c>
      <c r="B81" s="53" t="s">
        <v>139</v>
      </c>
      <c r="C81" s="54" t="s">
        <v>229</v>
      </c>
      <c r="D81" s="55">
        <v>1500237</v>
      </c>
      <c r="E81" s="56">
        <v>379014.96</v>
      </c>
      <c r="F81" s="57">
        <f t="shared" si="2"/>
        <v>1121222.04</v>
      </c>
    </row>
    <row r="82" spans="1:6" ht="56.25">
      <c r="A82" s="25" t="s">
        <v>143</v>
      </c>
      <c r="B82" s="64" t="s">
        <v>139</v>
      </c>
      <c r="C82" s="27" t="s">
        <v>230</v>
      </c>
      <c r="D82" s="28">
        <v>689883</v>
      </c>
      <c r="E82" s="65">
        <v>63256.66</v>
      </c>
      <c r="F82" s="66">
        <f t="shared" si="2"/>
        <v>626626.34</v>
      </c>
    </row>
    <row r="83" spans="1:6" ht="22.5">
      <c r="A83" s="25" t="s">
        <v>145</v>
      </c>
      <c r="B83" s="64" t="s">
        <v>139</v>
      </c>
      <c r="C83" s="27" t="s">
        <v>231</v>
      </c>
      <c r="D83" s="28">
        <v>689883</v>
      </c>
      <c r="E83" s="65">
        <v>63256.66</v>
      </c>
      <c r="F83" s="66">
        <f t="shared" si="2"/>
        <v>626626.34</v>
      </c>
    </row>
    <row r="84" spans="1:6" ht="22.5">
      <c r="A84" s="25" t="s">
        <v>147</v>
      </c>
      <c r="B84" s="64" t="s">
        <v>139</v>
      </c>
      <c r="C84" s="27" t="s">
        <v>232</v>
      </c>
      <c r="D84" s="28">
        <v>529864</v>
      </c>
      <c r="E84" s="65">
        <v>51599.58</v>
      </c>
      <c r="F84" s="66">
        <f t="shared" si="2"/>
        <v>478264.42</v>
      </c>
    </row>
    <row r="85" spans="1:6" ht="33.75">
      <c r="A85" s="25" t="s">
        <v>149</v>
      </c>
      <c r="B85" s="64" t="s">
        <v>139</v>
      </c>
      <c r="C85" s="27" t="s">
        <v>233</v>
      </c>
      <c r="D85" s="28">
        <v>160019</v>
      </c>
      <c r="E85" s="65">
        <v>11657.08</v>
      </c>
      <c r="F85" s="66">
        <f t="shared" si="2"/>
        <v>148361.92</v>
      </c>
    </row>
    <row r="86" spans="1:6" ht="22.5">
      <c r="A86" s="25" t="s">
        <v>151</v>
      </c>
      <c r="B86" s="64" t="s">
        <v>139</v>
      </c>
      <c r="C86" s="27" t="s">
        <v>234</v>
      </c>
      <c r="D86" s="28">
        <v>810354</v>
      </c>
      <c r="E86" s="65">
        <v>315758.3</v>
      </c>
      <c r="F86" s="66">
        <f t="shared" si="2"/>
        <v>494595.7</v>
      </c>
    </row>
    <row r="87" spans="1:6" ht="22.5">
      <c r="A87" s="25" t="s">
        <v>153</v>
      </c>
      <c r="B87" s="64" t="s">
        <v>139</v>
      </c>
      <c r="C87" s="27" t="s">
        <v>235</v>
      </c>
      <c r="D87" s="28">
        <v>810354</v>
      </c>
      <c r="E87" s="65">
        <v>315758.3</v>
      </c>
      <c r="F87" s="66">
        <f t="shared" si="2"/>
        <v>494595.7</v>
      </c>
    </row>
    <row r="88" spans="1:6" ht="12.75">
      <c r="A88" s="25" t="s">
        <v>155</v>
      </c>
      <c r="B88" s="64" t="s">
        <v>139</v>
      </c>
      <c r="C88" s="27" t="s">
        <v>236</v>
      </c>
      <c r="D88" s="28">
        <v>294354</v>
      </c>
      <c r="E88" s="65">
        <v>20514.84</v>
      </c>
      <c r="F88" s="66">
        <f t="shared" si="2"/>
        <v>273839.16</v>
      </c>
    </row>
    <row r="89" spans="1:6" ht="12.75">
      <c r="A89" s="25" t="s">
        <v>157</v>
      </c>
      <c r="B89" s="64" t="s">
        <v>139</v>
      </c>
      <c r="C89" s="27" t="s">
        <v>237</v>
      </c>
      <c r="D89" s="28">
        <v>516000</v>
      </c>
      <c r="E89" s="65">
        <v>295243.46</v>
      </c>
      <c r="F89" s="66">
        <f t="shared" si="2"/>
        <v>220756.53999999998</v>
      </c>
    </row>
    <row r="90" spans="1:6" ht="12.75">
      <c r="A90" s="52" t="s">
        <v>238</v>
      </c>
      <c r="B90" s="53" t="s">
        <v>139</v>
      </c>
      <c r="C90" s="54" t="s">
        <v>239</v>
      </c>
      <c r="D90" s="55">
        <v>614197.29</v>
      </c>
      <c r="E90" s="56" t="s">
        <v>46</v>
      </c>
      <c r="F90" s="57">
        <f t="shared" si="2"/>
        <v>614197.29</v>
      </c>
    </row>
    <row r="91" spans="1:6" ht="22.5">
      <c r="A91" s="25" t="s">
        <v>151</v>
      </c>
      <c r="B91" s="64" t="s">
        <v>139</v>
      </c>
      <c r="C91" s="27" t="s">
        <v>240</v>
      </c>
      <c r="D91" s="28">
        <v>614197.29</v>
      </c>
      <c r="E91" s="65" t="s">
        <v>46</v>
      </c>
      <c r="F91" s="66">
        <f t="shared" si="2"/>
        <v>614197.29</v>
      </c>
    </row>
    <row r="92" spans="1:6" ht="22.5">
      <c r="A92" s="25" t="s">
        <v>153</v>
      </c>
      <c r="B92" s="64" t="s">
        <v>139</v>
      </c>
      <c r="C92" s="27" t="s">
        <v>241</v>
      </c>
      <c r="D92" s="28">
        <v>614197.29</v>
      </c>
      <c r="E92" s="65" t="s">
        <v>46</v>
      </c>
      <c r="F92" s="66">
        <f t="shared" si="2"/>
        <v>614197.29</v>
      </c>
    </row>
    <row r="93" spans="1:6" ht="12.75">
      <c r="A93" s="25" t="s">
        <v>155</v>
      </c>
      <c r="B93" s="64" t="s">
        <v>139</v>
      </c>
      <c r="C93" s="27" t="s">
        <v>242</v>
      </c>
      <c r="D93" s="28">
        <v>614197.29</v>
      </c>
      <c r="E93" s="65" t="s">
        <v>46</v>
      </c>
      <c r="F93" s="66">
        <f t="shared" si="2"/>
        <v>614197.29</v>
      </c>
    </row>
    <row r="94" spans="1:6" ht="12.75">
      <c r="A94" s="52" t="s">
        <v>243</v>
      </c>
      <c r="B94" s="53" t="s">
        <v>139</v>
      </c>
      <c r="C94" s="54" t="s">
        <v>244</v>
      </c>
      <c r="D94" s="55">
        <v>614197.29</v>
      </c>
      <c r="E94" s="56" t="s">
        <v>46</v>
      </c>
      <c r="F94" s="57">
        <f t="shared" si="2"/>
        <v>614197.29</v>
      </c>
    </row>
    <row r="95" spans="1:6" ht="22.5">
      <c r="A95" s="25" t="s">
        <v>151</v>
      </c>
      <c r="B95" s="64" t="s">
        <v>139</v>
      </c>
      <c r="C95" s="27" t="s">
        <v>245</v>
      </c>
      <c r="D95" s="28">
        <v>614197.29</v>
      </c>
      <c r="E95" s="65" t="s">
        <v>46</v>
      </c>
      <c r="F95" s="66">
        <f t="shared" si="2"/>
        <v>614197.29</v>
      </c>
    </row>
    <row r="96" spans="1:6" ht="22.5">
      <c r="A96" s="25" t="s">
        <v>153</v>
      </c>
      <c r="B96" s="64" t="s">
        <v>139</v>
      </c>
      <c r="C96" s="27" t="s">
        <v>246</v>
      </c>
      <c r="D96" s="28">
        <v>614197.29</v>
      </c>
      <c r="E96" s="65" t="s">
        <v>46</v>
      </c>
      <c r="F96" s="66">
        <f t="shared" si="2"/>
        <v>614197.29</v>
      </c>
    </row>
    <row r="97" spans="1:6" ht="12.75">
      <c r="A97" s="25" t="s">
        <v>155</v>
      </c>
      <c r="B97" s="64" t="s">
        <v>139</v>
      </c>
      <c r="C97" s="27" t="s">
        <v>247</v>
      </c>
      <c r="D97" s="28">
        <v>614197.29</v>
      </c>
      <c r="E97" s="65" t="s">
        <v>46</v>
      </c>
      <c r="F97" s="66">
        <f t="shared" si="2"/>
        <v>614197.29</v>
      </c>
    </row>
    <row r="98" spans="1:6" ht="12.75">
      <c r="A98" s="52" t="s">
        <v>248</v>
      </c>
      <c r="B98" s="53" t="s">
        <v>139</v>
      </c>
      <c r="C98" s="54" t="s">
        <v>249</v>
      </c>
      <c r="D98" s="55">
        <v>732523.11</v>
      </c>
      <c r="E98" s="56">
        <v>153750</v>
      </c>
      <c r="F98" s="57">
        <f t="shared" si="2"/>
        <v>578773.11</v>
      </c>
    </row>
    <row r="99" spans="1:6" ht="22.5">
      <c r="A99" s="25" t="s">
        <v>151</v>
      </c>
      <c r="B99" s="64" t="s">
        <v>139</v>
      </c>
      <c r="C99" s="27" t="s">
        <v>250</v>
      </c>
      <c r="D99" s="28">
        <v>732523.11</v>
      </c>
      <c r="E99" s="65">
        <v>153750</v>
      </c>
      <c r="F99" s="66">
        <f t="shared" si="2"/>
        <v>578773.11</v>
      </c>
    </row>
    <row r="100" spans="1:6" ht="22.5">
      <c r="A100" s="25" t="s">
        <v>153</v>
      </c>
      <c r="B100" s="64" t="s">
        <v>139</v>
      </c>
      <c r="C100" s="27" t="s">
        <v>251</v>
      </c>
      <c r="D100" s="28">
        <v>732523.11</v>
      </c>
      <c r="E100" s="65">
        <v>153750</v>
      </c>
      <c r="F100" s="66">
        <f t="shared" si="2"/>
        <v>578773.11</v>
      </c>
    </row>
    <row r="101" spans="1:6" ht="12.75">
      <c r="A101" s="25" t="s">
        <v>155</v>
      </c>
      <c r="B101" s="64" t="s">
        <v>139</v>
      </c>
      <c r="C101" s="27" t="s">
        <v>252</v>
      </c>
      <c r="D101" s="28">
        <v>347523.11</v>
      </c>
      <c r="E101" s="65">
        <v>10000</v>
      </c>
      <c r="F101" s="66">
        <f t="shared" si="2"/>
        <v>337523.11</v>
      </c>
    </row>
    <row r="102" spans="1:6" ht="12.75">
      <c r="A102" s="25" t="s">
        <v>157</v>
      </c>
      <c r="B102" s="64" t="s">
        <v>139</v>
      </c>
      <c r="C102" s="27" t="s">
        <v>253</v>
      </c>
      <c r="D102" s="28">
        <v>385000</v>
      </c>
      <c r="E102" s="65">
        <v>143750</v>
      </c>
      <c r="F102" s="66">
        <f t="shared" si="2"/>
        <v>241250</v>
      </c>
    </row>
    <row r="103" spans="1:6" ht="12.75">
      <c r="A103" s="52" t="s">
        <v>254</v>
      </c>
      <c r="B103" s="53" t="s">
        <v>139</v>
      </c>
      <c r="C103" s="54" t="s">
        <v>255</v>
      </c>
      <c r="D103" s="55">
        <v>30000</v>
      </c>
      <c r="E103" s="56" t="s">
        <v>46</v>
      </c>
      <c r="F103" s="57">
        <f t="shared" si="2"/>
        <v>30000</v>
      </c>
    </row>
    <row r="104" spans="1:6" ht="22.5">
      <c r="A104" s="25" t="s">
        <v>151</v>
      </c>
      <c r="B104" s="64" t="s">
        <v>139</v>
      </c>
      <c r="C104" s="27" t="s">
        <v>256</v>
      </c>
      <c r="D104" s="28">
        <v>30000</v>
      </c>
      <c r="E104" s="65" t="s">
        <v>46</v>
      </c>
      <c r="F104" s="66">
        <f t="shared" si="2"/>
        <v>30000</v>
      </c>
    </row>
    <row r="105" spans="1:6" ht="22.5">
      <c r="A105" s="25" t="s">
        <v>153</v>
      </c>
      <c r="B105" s="64" t="s">
        <v>139</v>
      </c>
      <c r="C105" s="27" t="s">
        <v>257</v>
      </c>
      <c r="D105" s="28">
        <v>30000</v>
      </c>
      <c r="E105" s="65" t="s">
        <v>46</v>
      </c>
      <c r="F105" s="66">
        <f t="shared" si="2"/>
        <v>30000</v>
      </c>
    </row>
    <row r="106" spans="1:6" ht="12.75">
      <c r="A106" s="25" t="s">
        <v>155</v>
      </c>
      <c r="B106" s="64" t="s">
        <v>139</v>
      </c>
      <c r="C106" s="27" t="s">
        <v>258</v>
      </c>
      <c r="D106" s="28">
        <v>30000</v>
      </c>
      <c r="E106" s="65" t="s">
        <v>46</v>
      </c>
      <c r="F106" s="66">
        <f t="shared" si="2"/>
        <v>30000</v>
      </c>
    </row>
    <row r="107" spans="1:6" ht="12.75">
      <c r="A107" s="52" t="s">
        <v>259</v>
      </c>
      <c r="B107" s="53" t="s">
        <v>139</v>
      </c>
      <c r="C107" s="54" t="s">
        <v>260</v>
      </c>
      <c r="D107" s="55">
        <v>702523.11</v>
      </c>
      <c r="E107" s="56">
        <v>153750</v>
      </c>
      <c r="F107" s="57">
        <f t="shared" si="2"/>
        <v>548773.11</v>
      </c>
    </row>
    <row r="108" spans="1:6" ht="22.5">
      <c r="A108" s="25" t="s">
        <v>151</v>
      </c>
      <c r="B108" s="64" t="s">
        <v>139</v>
      </c>
      <c r="C108" s="27" t="s">
        <v>261</v>
      </c>
      <c r="D108" s="28">
        <v>702523.11</v>
      </c>
      <c r="E108" s="65">
        <v>153750</v>
      </c>
      <c r="F108" s="66">
        <f t="shared" si="2"/>
        <v>548773.11</v>
      </c>
    </row>
    <row r="109" spans="1:6" ht="22.5">
      <c r="A109" s="25" t="s">
        <v>153</v>
      </c>
      <c r="B109" s="64" t="s">
        <v>139</v>
      </c>
      <c r="C109" s="27" t="s">
        <v>262</v>
      </c>
      <c r="D109" s="28">
        <v>702523.11</v>
      </c>
      <c r="E109" s="65">
        <v>153750</v>
      </c>
      <c r="F109" s="66">
        <f t="shared" si="2"/>
        <v>548773.11</v>
      </c>
    </row>
    <row r="110" spans="1:6" ht="12.75">
      <c r="A110" s="25" t="s">
        <v>155</v>
      </c>
      <c r="B110" s="64" t="s">
        <v>139</v>
      </c>
      <c r="C110" s="27" t="s">
        <v>263</v>
      </c>
      <c r="D110" s="28">
        <v>317523.11</v>
      </c>
      <c r="E110" s="65">
        <v>10000</v>
      </c>
      <c r="F110" s="66">
        <f t="shared" si="2"/>
        <v>307523.11</v>
      </c>
    </row>
    <row r="111" spans="1:6" ht="12.75">
      <c r="A111" s="25" t="s">
        <v>157</v>
      </c>
      <c r="B111" s="64" t="s">
        <v>139</v>
      </c>
      <c r="C111" s="27" t="s">
        <v>264</v>
      </c>
      <c r="D111" s="28">
        <v>385000</v>
      </c>
      <c r="E111" s="65">
        <v>143750</v>
      </c>
      <c r="F111" s="66">
        <f aca="true" t="shared" si="3" ref="F111:F119">IF(OR(D111="-",IF(E111="-",0,E111)&gt;=IF(D111="-",0,D111)),"-",IF(D111="-",0,D111)-IF(E111="-",0,E111))</f>
        <v>241250</v>
      </c>
    </row>
    <row r="112" spans="1:6" ht="12.75">
      <c r="A112" s="52" t="s">
        <v>265</v>
      </c>
      <c r="B112" s="53" t="s">
        <v>139</v>
      </c>
      <c r="C112" s="54" t="s">
        <v>266</v>
      </c>
      <c r="D112" s="55">
        <v>213703</v>
      </c>
      <c r="E112" s="56">
        <v>33657.3</v>
      </c>
      <c r="F112" s="57">
        <f t="shared" si="3"/>
        <v>180045.7</v>
      </c>
    </row>
    <row r="113" spans="1:6" ht="12.75">
      <c r="A113" s="25" t="s">
        <v>267</v>
      </c>
      <c r="B113" s="64" t="s">
        <v>139</v>
      </c>
      <c r="C113" s="27" t="s">
        <v>268</v>
      </c>
      <c r="D113" s="28">
        <v>213703</v>
      </c>
      <c r="E113" s="65">
        <v>33657.3</v>
      </c>
      <c r="F113" s="66">
        <f t="shared" si="3"/>
        <v>180045.7</v>
      </c>
    </row>
    <row r="114" spans="1:6" ht="12.75">
      <c r="A114" s="25" t="s">
        <v>269</v>
      </c>
      <c r="B114" s="64" t="s">
        <v>139</v>
      </c>
      <c r="C114" s="27" t="s">
        <v>270</v>
      </c>
      <c r="D114" s="28">
        <v>213703</v>
      </c>
      <c r="E114" s="65">
        <v>33657.3</v>
      </c>
      <c r="F114" s="66">
        <f t="shared" si="3"/>
        <v>180045.7</v>
      </c>
    </row>
    <row r="115" spans="1:6" ht="12.75">
      <c r="A115" s="25" t="s">
        <v>271</v>
      </c>
      <c r="B115" s="64" t="s">
        <v>139</v>
      </c>
      <c r="C115" s="27" t="s">
        <v>272</v>
      </c>
      <c r="D115" s="28">
        <v>213703</v>
      </c>
      <c r="E115" s="65">
        <v>33657.3</v>
      </c>
      <c r="F115" s="66">
        <f t="shared" si="3"/>
        <v>180045.7</v>
      </c>
    </row>
    <row r="116" spans="1:6" ht="12.75">
      <c r="A116" s="52" t="s">
        <v>273</v>
      </c>
      <c r="B116" s="53" t="s">
        <v>139</v>
      </c>
      <c r="C116" s="54" t="s">
        <v>274</v>
      </c>
      <c r="D116" s="55">
        <v>213703</v>
      </c>
      <c r="E116" s="56">
        <v>33657.3</v>
      </c>
      <c r="F116" s="57">
        <f t="shared" si="3"/>
        <v>180045.7</v>
      </c>
    </row>
    <row r="117" spans="1:6" ht="12.75">
      <c r="A117" s="25" t="s">
        <v>267</v>
      </c>
      <c r="B117" s="64" t="s">
        <v>139</v>
      </c>
      <c r="C117" s="27" t="s">
        <v>275</v>
      </c>
      <c r="D117" s="28">
        <v>213703</v>
      </c>
      <c r="E117" s="65">
        <v>33657.3</v>
      </c>
      <c r="F117" s="66">
        <f t="shared" si="3"/>
        <v>180045.7</v>
      </c>
    </row>
    <row r="118" spans="1:6" ht="12.75">
      <c r="A118" s="25" t="s">
        <v>269</v>
      </c>
      <c r="B118" s="64" t="s">
        <v>139</v>
      </c>
      <c r="C118" s="27" t="s">
        <v>276</v>
      </c>
      <c r="D118" s="28">
        <v>213703</v>
      </c>
      <c r="E118" s="65">
        <v>33657.3</v>
      </c>
      <c r="F118" s="66">
        <f t="shared" si="3"/>
        <v>180045.7</v>
      </c>
    </row>
    <row r="119" spans="1:6" ht="12.75">
      <c r="A119" s="25" t="s">
        <v>271</v>
      </c>
      <c r="B119" s="64" t="s">
        <v>139</v>
      </c>
      <c r="C119" s="27" t="s">
        <v>277</v>
      </c>
      <c r="D119" s="28">
        <v>213703</v>
      </c>
      <c r="E119" s="65">
        <v>33657.3</v>
      </c>
      <c r="F119" s="66">
        <f t="shared" si="3"/>
        <v>180045.7</v>
      </c>
    </row>
    <row r="120" spans="1:6" ht="9" customHeight="1">
      <c r="A120" s="67"/>
      <c r="B120" s="68"/>
      <c r="C120" s="69"/>
      <c r="D120" s="70"/>
      <c r="E120" s="68"/>
      <c r="F120" s="68"/>
    </row>
    <row r="121" spans="1:6" ht="13.5" customHeight="1">
      <c r="A121" s="71" t="s">
        <v>278</v>
      </c>
      <c r="B121" s="72" t="s">
        <v>279</v>
      </c>
      <c r="C121" s="73" t="s">
        <v>140</v>
      </c>
      <c r="D121" s="74">
        <v>-319975.29</v>
      </c>
      <c r="E121" s="74">
        <v>-170873.75</v>
      </c>
      <c r="F121" s="75" t="s">
        <v>280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50" t="s">
        <v>281</v>
      </c>
      <c r="B1" s="150"/>
      <c r="C1" s="150"/>
      <c r="D1" s="150"/>
      <c r="E1" s="150"/>
      <c r="F1" s="150"/>
    </row>
    <row r="2" spans="1:6" ht="12.75" customHeight="1">
      <c r="A2" s="138" t="s">
        <v>282</v>
      </c>
      <c r="B2" s="138"/>
      <c r="C2" s="138"/>
      <c r="D2" s="138"/>
      <c r="E2" s="138"/>
      <c r="F2" s="138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32" t="s">
        <v>21</v>
      </c>
      <c r="B4" s="126" t="s">
        <v>22</v>
      </c>
      <c r="C4" s="143" t="s">
        <v>283</v>
      </c>
      <c r="D4" s="129" t="s">
        <v>24</v>
      </c>
      <c r="E4" s="129" t="s">
        <v>25</v>
      </c>
      <c r="F4" s="135" t="s">
        <v>26</v>
      </c>
    </row>
    <row r="5" spans="1:6" ht="4.5" customHeight="1">
      <c r="A5" s="133"/>
      <c r="B5" s="127"/>
      <c r="C5" s="144"/>
      <c r="D5" s="130"/>
      <c r="E5" s="130"/>
      <c r="F5" s="136"/>
    </row>
    <row r="6" spans="1:6" ht="6" customHeight="1">
      <c r="A6" s="133"/>
      <c r="B6" s="127"/>
      <c r="C6" s="144"/>
      <c r="D6" s="130"/>
      <c r="E6" s="130"/>
      <c r="F6" s="136"/>
    </row>
    <row r="7" spans="1:6" ht="4.5" customHeight="1">
      <c r="A7" s="133"/>
      <c r="B7" s="127"/>
      <c r="C7" s="144"/>
      <c r="D7" s="130"/>
      <c r="E7" s="130"/>
      <c r="F7" s="136"/>
    </row>
    <row r="8" spans="1:6" ht="6" customHeight="1">
      <c r="A8" s="133"/>
      <c r="B8" s="127"/>
      <c r="C8" s="144"/>
      <c r="D8" s="130"/>
      <c r="E8" s="130"/>
      <c r="F8" s="136"/>
    </row>
    <row r="9" spans="1:6" ht="6" customHeight="1">
      <c r="A9" s="133"/>
      <c r="B9" s="127"/>
      <c r="C9" s="144"/>
      <c r="D9" s="130"/>
      <c r="E9" s="130"/>
      <c r="F9" s="136"/>
    </row>
    <row r="10" spans="1:6" ht="18" customHeight="1">
      <c r="A10" s="134"/>
      <c r="B10" s="128"/>
      <c r="C10" s="151"/>
      <c r="D10" s="131"/>
      <c r="E10" s="131"/>
      <c r="F10" s="13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284</v>
      </c>
      <c r="B12" s="78" t="s">
        <v>285</v>
      </c>
      <c r="C12" s="79" t="s">
        <v>140</v>
      </c>
      <c r="D12" s="80">
        <v>319975.29</v>
      </c>
      <c r="E12" s="80">
        <v>170698.75</v>
      </c>
      <c r="F12" s="81" t="s">
        <v>140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286</v>
      </c>
      <c r="B14" s="87" t="s">
        <v>287</v>
      </c>
      <c r="C14" s="88" t="s">
        <v>140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288</v>
      </c>
      <c r="B15" s="83"/>
      <c r="C15" s="84"/>
      <c r="D15" s="85"/>
      <c r="E15" s="85"/>
      <c r="F15" s="86"/>
    </row>
    <row r="16" spans="1:6" ht="12.75">
      <c r="A16" s="52" t="s">
        <v>289</v>
      </c>
      <c r="B16" s="87" t="s">
        <v>290</v>
      </c>
      <c r="C16" s="88" t="s">
        <v>140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288</v>
      </c>
      <c r="B17" s="83"/>
      <c r="C17" s="84"/>
      <c r="D17" s="85"/>
      <c r="E17" s="85"/>
      <c r="F17" s="86"/>
    </row>
    <row r="18" spans="1:6" ht="12.75">
      <c r="A18" s="77" t="s">
        <v>291</v>
      </c>
      <c r="B18" s="78" t="s">
        <v>292</v>
      </c>
      <c r="C18" s="79" t="s">
        <v>293</v>
      </c>
      <c r="D18" s="80">
        <v>319975.29</v>
      </c>
      <c r="E18" s="80">
        <v>170698.75</v>
      </c>
      <c r="F18" s="81">
        <v>149276.54</v>
      </c>
    </row>
    <row r="19" spans="1:6" ht="22.5">
      <c r="A19" s="77" t="s">
        <v>294</v>
      </c>
      <c r="B19" s="78" t="s">
        <v>292</v>
      </c>
      <c r="C19" s="79" t="s">
        <v>295</v>
      </c>
      <c r="D19" s="80">
        <v>319975.29</v>
      </c>
      <c r="E19" s="80">
        <v>170698.75</v>
      </c>
      <c r="F19" s="81">
        <v>149276.54</v>
      </c>
    </row>
    <row r="20" spans="1:6" ht="12.75">
      <c r="A20" s="77" t="s">
        <v>296</v>
      </c>
      <c r="B20" s="78" t="s">
        <v>297</v>
      </c>
      <c r="C20" s="79" t="s">
        <v>298</v>
      </c>
      <c r="D20" s="80">
        <v>-9488838.11</v>
      </c>
      <c r="E20" s="80">
        <v>-1622283.22</v>
      </c>
      <c r="F20" s="81" t="s">
        <v>280</v>
      </c>
    </row>
    <row r="21" spans="1:6" ht="22.5">
      <c r="A21" s="77" t="s">
        <v>299</v>
      </c>
      <c r="B21" s="78" t="s">
        <v>297</v>
      </c>
      <c r="C21" s="79" t="s">
        <v>300</v>
      </c>
      <c r="D21" s="80">
        <v>-9488838.11</v>
      </c>
      <c r="E21" s="80">
        <v>-1622283.22</v>
      </c>
      <c r="F21" s="81" t="s">
        <v>280</v>
      </c>
    </row>
    <row r="22" spans="1:6" ht="12.75">
      <c r="A22" s="25" t="s">
        <v>301</v>
      </c>
      <c r="B22" s="26" t="s">
        <v>297</v>
      </c>
      <c r="C22" s="89" t="s">
        <v>302</v>
      </c>
      <c r="D22" s="28">
        <v>-9488838.11</v>
      </c>
      <c r="E22" s="28">
        <v>-1622283.22</v>
      </c>
      <c r="F22" s="66" t="s">
        <v>280</v>
      </c>
    </row>
    <row r="23" spans="1:6" ht="22.5">
      <c r="A23" s="25" t="s">
        <v>303</v>
      </c>
      <c r="B23" s="26" t="s">
        <v>297</v>
      </c>
      <c r="C23" s="89" t="s">
        <v>304</v>
      </c>
      <c r="D23" s="28">
        <v>-9488838.11</v>
      </c>
      <c r="E23" s="28">
        <v>-1622283.22</v>
      </c>
      <c r="F23" s="66" t="s">
        <v>280</v>
      </c>
    </row>
    <row r="24" spans="1:6" ht="22.5">
      <c r="A24" s="25" t="s">
        <v>305</v>
      </c>
      <c r="B24" s="26" t="s">
        <v>297</v>
      </c>
      <c r="C24" s="89" t="s">
        <v>306</v>
      </c>
      <c r="D24" s="28">
        <v>-9488838.11</v>
      </c>
      <c r="E24" s="28">
        <v>-1622283.22</v>
      </c>
      <c r="F24" s="66" t="s">
        <v>280</v>
      </c>
    </row>
    <row r="25" spans="1:6" ht="12.75">
      <c r="A25" s="77" t="s">
        <v>307</v>
      </c>
      <c r="B25" s="78" t="s">
        <v>308</v>
      </c>
      <c r="C25" s="79" t="s">
        <v>309</v>
      </c>
      <c r="D25" s="80">
        <v>9808813.4</v>
      </c>
      <c r="E25" s="80">
        <v>1792981.97</v>
      </c>
      <c r="F25" s="81" t="s">
        <v>280</v>
      </c>
    </row>
    <row r="26" spans="1:6" ht="12.75">
      <c r="A26" s="25" t="s">
        <v>310</v>
      </c>
      <c r="B26" s="26" t="s">
        <v>308</v>
      </c>
      <c r="C26" s="89" t="s">
        <v>311</v>
      </c>
      <c r="D26" s="28">
        <v>9808813.4</v>
      </c>
      <c r="E26" s="28">
        <v>1792981.97</v>
      </c>
      <c r="F26" s="66" t="s">
        <v>280</v>
      </c>
    </row>
    <row r="27" spans="1:6" ht="22.5">
      <c r="A27" s="25" t="s">
        <v>312</v>
      </c>
      <c r="B27" s="26" t="s">
        <v>308</v>
      </c>
      <c r="C27" s="89" t="s">
        <v>313</v>
      </c>
      <c r="D27" s="28">
        <v>9808813.4</v>
      </c>
      <c r="E27" s="28">
        <v>1792981.97</v>
      </c>
      <c r="F27" s="66" t="s">
        <v>280</v>
      </c>
    </row>
    <row r="28" spans="1:6" ht="22.5">
      <c r="A28" s="25" t="s">
        <v>314</v>
      </c>
      <c r="B28" s="26" t="s">
        <v>308</v>
      </c>
      <c r="C28" s="89" t="s">
        <v>315</v>
      </c>
      <c r="D28" s="28">
        <v>9808813.4</v>
      </c>
      <c r="E28" s="28">
        <v>1792981.97</v>
      </c>
      <c r="F28" s="66" t="s">
        <v>280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316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4" max="4" width="14.8515625" style="0" customWidth="1"/>
    <col min="9" max="9" width="15.28125" style="0" customWidth="1"/>
    <col min="10" max="10" width="13.57421875" style="0" customWidth="1"/>
  </cols>
  <sheetData>
    <row r="1" spans="1:10" ht="12.75">
      <c r="A1" s="150" t="s">
        <v>332</v>
      </c>
      <c r="B1" s="150"/>
      <c r="C1" s="150"/>
      <c r="D1" s="150"/>
      <c r="E1" s="150"/>
      <c r="F1" s="150"/>
      <c r="I1" s="154" t="s">
        <v>333</v>
      </c>
      <c r="J1" s="154"/>
    </row>
    <row r="2" spans="1:6" ht="12.75">
      <c r="A2" s="5"/>
      <c r="B2" s="76"/>
      <c r="C2" s="44"/>
      <c r="D2" s="10"/>
      <c r="E2" s="10"/>
      <c r="F2" s="44"/>
    </row>
    <row r="3" spans="1:10" ht="15">
      <c r="A3" s="95"/>
      <c r="B3" s="96" t="s">
        <v>334</v>
      </c>
      <c r="C3" s="97"/>
      <c r="D3" s="95"/>
      <c r="E3" s="95"/>
      <c r="F3" s="95"/>
      <c r="G3" s="95"/>
      <c r="H3" s="95"/>
      <c r="I3" s="95"/>
      <c r="J3" s="95"/>
    </row>
    <row r="4" spans="1:10" ht="12.75">
      <c r="A4" s="98"/>
      <c r="B4" s="99"/>
      <c r="C4" s="100"/>
      <c r="D4" s="99"/>
      <c r="E4" s="99"/>
      <c r="F4" s="99"/>
      <c r="G4" s="99"/>
      <c r="H4" s="99"/>
      <c r="I4" s="99"/>
      <c r="J4" s="99"/>
    </row>
    <row r="5" spans="1:10" ht="12.75">
      <c r="A5" s="152" t="s">
        <v>335</v>
      </c>
      <c r="B5" s="152" t="s">
        <v>336</v>
      </c>
      <c r="C5" s="152" t="s">
        <v>337</v>
      </c>
      <c r="D5" s="155" t="s">
        <v>338</v>
      </c>
      <c r="E5" s="156"/>
      <c r="F5" s="101"/>
      <c r="G5" s="102"/>
      <c r="H5" s="103"/>
      <c r="I5" s="152" t="s">
        <v>25</v>
      </c>
      <c r="J5" s="152" t="s">
        <v>26</v>
      </c>
    </row>
    <row r="6" spans="1:10" ht="12.75">
      <c r="A6" s="152"/>
      <c r="B6" s="152"/>
      <c r="C6" s="152"/>
      <c r="D6" s="155"/>
      <c r="E6" s="156"/>
      <c r="F6" s="101"/>
      <c r="G6" s="102"/>
      <c r="H6" s="103"/>
      <c r="I6" s="152"/>
      <c r="J6" s="152"/>
    </row>
    <row r="7" spans="1:10" ht="12.75">
      <c r="A7" s="104">
        <v>1</v>
      </c>
      <c r="B7" s="104">
        <v>2</v>
      </c>
      <c r="C7" s="104">
        <v>3</v>
      </c>
      <c r="D7" s="105">
        <v>4</v>
      </c>
      <c r="E7" s="106"/>
      <c r="F7" s="105"/>
      <c r="G7" s="107"/>
      <c r="H7" s="108"/>
      <c r="I7" s="104">
        <v>5</v>
      </c>
      <c r="J7" s="104">
        <v>6</v>
      </c>
    </row>
    <row r="8" spans="1:10" ht="22.5">
      <c r="A8" s="109" t="s">
        <v>339</v>
      </c>
      <c r="B8" s="110"/>
      <c r="C8" s="111"/>
      <c r="D8" s="112">
        <v>319975.29</v>
      </c>
      <c r="E8" s="112"/>
      <c r="F8" s="112"/>
      <c r="G8" s="112"/>
      <c r="H8" s="112"/>
      <c r="I8" s="112">
        <v>319975.29</v>
      </c>
      <c r="J8" s="112">
        <f>D8-I8</f>
        <v>0</v>
      </c>
    </row>
    <row r="9" spans="1:10" ht="15">
      <c r="A9" s="109"/>
      <c r="B9" s="110"/>
      <c r="C9" s="111"/>
      <c r="D9" s="112">
        <f>1622108.22-D10</f>
        <v>1596428.22</v>
      </c>
      <c r="E9" s="112"/>
      <c r="F9" s="112"/>
      <c r="G9" s="112"/>
      <c r="H9" s="112"/>
      <c r="I9" s="113">
        <f>I11-I8-I10</f>
        <v>1455340.68</v>
      </c>
      <c r="J9" s="113">
        <f>D9-I9</f>
        <v>141087.54000000004</v>
      </c>
    </row>
    <row r="10" spans="1:10" ht="15">
      <c r="A10" s="109"/>
      <c r="B10" s="110"/>
      <c r="C10" s="111"/>
      <c r="D10" s="112">
        <v>25680</v>
      </c>
      <c r="E10" s="112"/>
      <c r="F10" s="112"/>
      <c r="G10" s="112"/>
      <c r="H10" s="112"/>
      <c r="I10" s="112">
        <v>17666</v>
      </c>
      <c r="J10" s="113">
        <f>D10-I10</f>
        <v>8014</v>
      </c>
    </row>
    <row r="11" spans="1:10" ht="15.75">
      <c r="A11" s="114" t="s">
        <v>340</v>
      </c>
      <c r="B11" s="110"/>
      <c r="C11" s="111"/>
      <c r="D11" s="115">
        <f>D8+D9+D10</f>
        <v>1942083.51</v>
      </c>
      <c r="E11" s="115"/>
      <c r="F11" s="115"/>
      <c r="G11" s="115"/>
      <c r="H11" s="115"/>
      <c r="I11" s="115">
        <v>1792981.97</v>
      </c>
      <c r="J11" s="115">
        <f>D11-I11</f>
        <v>149101.54000000004</v>
      </c>
    </row>
    <row r="12" spans="1:10" ht="12.75">
      <c r="A12" s="116"/>
      <c r="B12" s="117"/>
      <c r="C12" s="118"/>
      <c r="D12" s="119"/>
      <c r="E12" s="119"/>
      <c r="F12" s="119"/>
      <c r="G12" s="119"/>
      <c r="H12" s="119"/>
      <c r="I12" s="119"/>
      <c r="J12" s="119"/>
    </row>
    <row r="13" spans="1:10" ht="12.75">
      <c r="A13" s="116"/>
      <c r="B13" s="117"/>
      <c r="C13" s="118"/>
      <c r="D13" s="119"/>
      <c r="E13" s="119"/>
      <c r="F13" s="119"/>
      <c r="G13" s="119"/>
      <c r="H13" s="119"/>
      <c r="I13" s="119"/>
      <c r="J13" s="119"/>
    </row>
    <row r="14" spans="1:10" ht="12.75">
      <c r="A14" s="116"/>
      <c r="B14" s="117"/>
      <c r="C14" s="118"/>
      <c r="D14" s="119"/>
      <c r="E14" s="119"/>
      <c r="F14" s="119"/>
      <c r="G14" s="119"/>
      <c r="H14" s="119"/>
      <c r="I14" s="119"/>
      <c r="J14" s="119"/>
    </row>
    <row r="15" spans="1:10" ht="12.75">
      <c r="A15" s="116"/>
      <c r="B15" s="117"/>
      <c r="C15" s="118"/>
      <c r="D15" s="119"/>
      <c r="E15" s="119"/>
      <c r="F15" s="119"/>
      <c r="G15" s="119"/>
      <c r="H15" s="119"/>
      <c r="I15" s="119"/>
      <c r="J15" s="119"/>
    </row>
    <row r="16" spans="1:10" ht="12.75">
      <c r="A16" s="116"/>
      <c r="B16" s="117"/>
      <c r="C16" s="118"/>
      <c r="D16" s="119"/>
      <c r="E16" s="119"/>
      <c r="F16" s="119"/>
      <c r="G16" s="119"/>
      <c r="H16" s="119"/>
      <c r="I16" s="119"/>
      <c r="J16" s="119"/>
    </row>
    <row r="17" spans="1:10" ht="18.75">
      <c r="A17" s="153" t="s">
        <v>341</v>
      </c>
      <c r="B17" s="153"/>
      <c r="C17" s="153"/>
      <c r="D17" s="153"/>
      <c r="E17" s="121"/>
      <c r="F17" s="121"/>
      <c r="G17" s="121"/>
      <c r="H17" s="121"/>
      <c r="I17" s="121" t="s">
        <v>342</v>
      </c>
      <c r="J17" s="122"/>
    </row>
    <row r="18" spans="1:10" ht="18.75">
      <c r="A18" s="120"/>
      <c r="B18" s="123"/>
      <c r="C18" s="124"/>
      <c r="D18" s="125"/>
      <c r="E18" s="125"/>
      <c r="F18" s="125"/>
      <c r="G18" s="125"/>
      <c r="H18" s="125"/>
      <c r="I18" s="125"/>
      <c r="J18" s="122"/>
    </row>
    <row r="19" spans="1:10" ht="18.75">
      <c r="A19" s="153" t="s">
        <v>343</v>
      </c>
      <c r="B19" s="153"/>
      <c r="C19" s="153"/>
      <c r="D19" s="153"/>
      <c r="E19" s="121"/>
      <c r="F19" s="121"/>
      <c r="G19" s="121"/>
      <c r="H19" s="121"/>
      <c r="I19" s="121" t="s">
        <v>344</v>
      </c>
      <c r="J19" s="122"/>
    </row>
  </sheetData>
  <sheetProtection/>
  <mergeCells count="11">
    <mergeCell ref="I5:I6"/>
    <mergeCell ref="J5:J6"/>
    <mergeCell ref="A17:D17"/>
    <mergeCell ref="A19:D19"/>
    <mergeCell ref="A1:F1"/>
    <mergeCell ref="I1:J1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317</v>
      </c>
      <c r="B1" t="s">
        <v>28</v>
      </c>
    </row>
    <row r="2" spans="1:2" ht="12.75">
      <c r="A2" t="s">
        <v>318</v>
      </c>
      <c r="B2" t="s">
        <v>319</v>
      </c>
    </row>
    <row r="3" spans="1:2" ht="12.75">
      <c r="A3" t="s">
        <v>320</v>
      </c>
      <c r="B3" t="s">
        <v>6</v>
      </c>
    </row>
    <row r="4" spans="1:2" ht="12.75">
      <c r="A4" t="s">
        <v>321</v>
      </c>
      <c r="B4" t="s">
        <v>322</v>
      </c>
    </row>
    <row r="5" spans="1:2" ht="12.75">
      <c r="A5" t="s">
        <v>323</v>
      </c>
      <c r="B5" t="s">
        <v>324</v>
      </c>
    </row>
    <row r="6" spans="1:2" ht="12.75">
      <c r="A6" t="s">
        <v>325</v>
      </c>
    </row>
    <row r="7" spans="1:2" ht="12.75">
      <c r="A7" t="s">
        <v>327</v>
      </c>
    </row>
    <row r="8" spans="1:2" ht="12.75">
      <c r="A8" t="s">
        <v>328</v>
      </c>
      <c r="B8" t="s">
        <v>329</v>
      </c>
    </row>
    <row r="9" spans="1:2" ht="12.75">
      <c r="A9" t="s">
        <v>330</v>
      </c>
      <c r="B9" t="s">
        <v>18</v>
      </c>
    </row>
    <row r="10" spans="1:2" ht="12.75">
      <c r="A10" t="s">
        <v>331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rep:2.54.0.113</dc:description>
  <cp:lastModifiedBy>RePack by SPecialiST</cp:lastModifiedBy>
  <cp:lastPrinted>2022-04-18T02:21:20Z</cp:lastPrinted>
  <dcterms:created xsi:type="dcterms:W3CDTF">2022-04-05T01:54:19Z</dcterms:created>
  <dcterms:modified xsi:type="dcterms:W3CDTF">2022-04-18T02:31:02Z</dcterms:modified>
  <cp:category/>
  <cp:version/>
  <cp:contentType/>
  <cp:contentStatus/>
</cp:coreProperties>
</file>